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160" tabRatio="812" activeTab="2"/>
  </bookViews>
  <sheets>
    <sheet name="NASLOVNA" sheetId="3" r:id="rId1"/>
    <sheet name="12.Sv Tekla Matoševa" sheetId="36" r:id="rId2"/>
    <sheet name="13.Sv Kajo (2)" sheetId="46" r:id="rId3"/>
    <sheet name="14.Joze Kljakovića  Reciklažno" sheetId="47" r:id="rId4"/>
    <sheet name="17.Mravinački gaj" sheetId="38" r:id="rId5"/>
    <sheet name="Optička mreža" sheetId="45" r:id="rId6"/>
    <sheet name="Rekapitulacija" sheetId="39" r:id="rId7"/>
  </sheets>
  <definedNames>
    <definedName name="_xlnm.Print_Area" localSheetId="1">'12.Sv Tekla Matoševa'!$A$1:$F$38</definedName>
    <definedName name="_xlnm.Print_Area" localSheetId="2">'13.Sv Kajo (2)'!$A$1:$F$43</definedName>
    <definedName name="_xlnm.Print_Area" localSheetId="3">'14.Joze Kljakovića  Reciklažno'!$A$1:$F$44</definedName>
    <definedName name="_xlnm.Print_Area" localSheetId="4">'17.Mravinački gaj'!$A$1:$F$43</definedName>
    <definedName name="_xlnm.Print_Area" localSheetId="0">NASLOVNA!$A$1:$D$37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45"/>
  <c r="F33" i="38" l="1"/>
  <c r="F32"/>
  <c r="F31"/>
  <c r="F28" i="47"/>
  <c r="F31"/>
  <c r="F36"/>
  <c r="F30" i="38"/>
  <c r="F35"/>
  <c r="F17" i="46"/>
  <c r="F30" i="47"/>
  <c r="F32"/>
  <c r="F33"/>
  <c r="F34"/>
  <c r="F35"/>
  <c r="F29" i="46"/>
  <c r="F28"/>
  <c r="F27"/>
  <c r="F24"/>
  <c r="F16"/>
  <c r="F15"/>
  <c r="F14"/>
  <c r="F13"/>
  <c r="F12"/>
  <c r="F11"/>
  <c r="F10"/>
  <c r="F9"/>
  <c r="F8"/>
  <c r="F29" i="36"/>
  <c r="F27"/>
  <c r="F26"/>
  <c r="F23"/>
  <c r="F16"/>
  <c r="F15"/>
  <c r="F14"/>
  <c r="F13"/>
  <c r="F12"/>
  <c r="F11"/>
  <c r="F10"/>
  <c r="F9"/>
  <c r="F8"/>
  <c r="F29" i="47"/>
  <c r="F27"/>
  <c r="F24"/>
  <c r="F17"/>
  <c r="F16"/>
  <c r="F15"/>
  <c r="F14"/>
  <c r="F13"/>
  <c r="F12"/>
  <c r="F11"/>
  <c r="F10"/>
  <c r="F9"/>
  <c r="F8"/>
  <c r="F28" i="38"/>
  <c r="F27"/>
  <c r="F24"/>
  <c r="F17"/>
  <c r="F16"/>
  <c r="F15"/>
  <c r="F14"/>
  <c r="F13"/>
  <c r="F12"/>
  <c r="F11"/>
  <c r="F10"/>
  <c r="F9"/>
  <c r="F8"/>
  <c r="E37" i="47" l="1"/>
  <c r="E30" i="46"/>
  <c r="E19"/>
  <c r="E19" i="47"/>
  <c r="E19" i="38"/>
  <c r="E18" i="36"/>
  <c r="G6" i="45"/>
  <c r="G7"/>
  <c r="G17"/>
  <c r="G16"/>
  <c r="G15"/>
  <c r="G14"/>
  <c r="G13"/>
  <c r="G12"/>
  <c r="G11"/>
  <c r="G10"/>
  <c r="G9"/>
  <c r="G8"/>
  <c r="G5"/>
  <c r="G4"/>
  <c r="F34" i="38"/>
  <c r="F29"/>
  <c r="E36" s="1"/>
  <c r="E38" s="1"/>
  <c r="E32" i="46" l="1"/>
  <c r="E7" i="39" s="1"/>
  <c r="E39" i="47"/>
  <c r="E11" i="39" s="1"/>
  <c r="F11" s="1"/>
  <c r="E28" i="36" l="1"/>
  <c r="E9" i="39"/>
  <c r="F9" s="1"/>
  <c r="E30" i="36" l="1"/>
  <c r="E32" s="1"/>
  <c r="E5" i="39" s="1"/>
  <c r="F5" s="1"/>
  <c r="F13" s="1"/>
  <c r="F28" i="36"/>
  <c r="F7" i="39"/>
  <c r="F15" l="1"/>
  <c r="F17" s="1"/>
</calcChain>
</file>

<file path=xl/sharedStrings.xml><?xml version="1.0" encoding="utf-8"?>
<sst xmlns="http://schemas.openxmlformats.org/spreadsheetml/2006/main" count="386" uniqueCount="154">
  <si>
    <t>Opis stavke</t>
  </si>
  <si>
    <t>Jedinica mjere</t>
  </si>
  <si>
    <t>Količina</t>
  </si>
  <si>
    <t>Jedinična cijena bez PDV-a</t>
  </si>
  <si>
    <t>Ukupno cijena bez PDV-a</t>
  </si>
  <si>
    <t>komad</t>
  </si>
  <si>
    <t>Montaža sustava video nadzora:
ugradnja i spajanje  elemenata sustava video nadzora: montaža i podešavanje kamera, instalacija mrežnog kontrolera, instalacija servera, ugradnja i spajanje mrežnih elemenata</t>
  </si>
  <si>
    <t>usluga</t>
  </si>
  <si>
    <t>Sitni nespecificirani spojni i montažni materijal.</t>
  </si>
  <si>
    <t>Programiranje i parametriranje sustava video nadzora prema zahtjevima korisnika</t>
  </si>
  <si>
    <t>kom</t>
  </si>
  <si>
    <t>Red.</t>
  </si>
  <si>
    <t>broj stavke</t>
  </si>
  <si>
    <t>Jedinična cijena (u kn)</t>
  </si>
  <si>
    <t>Ukupna cijena</t>
  </si>
  <si>
    <t>(u kn)</t>
  </si>
  <si>
    <t xml:space="preserve"> </t>
  </si>
  <si>
    <t>(A)</t>
  </si>
  <si>
    <t>(B)</t>
  </si>
  <si>
    <t>(C)</t>
  </si>
  <si>
    <t>(D)</t>
  </si>
  <si>
    <t>(E=C X D)</t>
  </si>
  <si>
    <t>Kom</t>
  </si>
  <si>
    <t>PDV (25%) u kn</t>
  </si>
  <si>
    <t>Jedinica 
mjere</t>
  </si>
  <si>
    <t>1. SUSTAV VIDEONADZORA</t>
  </si>
  <si>
    <t>UKUPNO SUSTAV VIDEONADZORA (bez PDV-a):</t>
  </si>
  <si>
    <t>U jediničnu cijenu uključeno je:
'- Primopredaja sustava korisniku (predaja tehničke dokumentacije, tehničkih listova i certifikata ugrađene opreme, predaja programske dokumentacije na CD-u i dr.) Izdavanje potvrde i zapisnika prema pravilniku MUP-a.</t>
  </si>
  <si>
    <t>SPECIFIKACIJA RADOVA I MATERIJALA</t>
  </si>
  <si>
    <t>INVESTITOR</t>
  </si>
  <si>
    <t>GRAĐEVINA</t>
  </si>
  <si>
    <t>PREDMET</t>
  </si>
  <si>
    <t>PROJEKT SUSTAVA TEHNIČKE ZAŠTITE</t>
  </si>
  <si>
    <t>RAZINA RAZRADE
PROJEKTA</t>
  </si>
  <si>
    <t>REVIZIJA</t>
  </si>
  <si>
    <t>PROJEKTANT</t>
  </si>
  <si>
    <t>Ispitivanje instalacije i izdavanje atesta od ovlaštene organizacije.</t>
  </si>
  <si>
    <t>kpl</t>
  </si>
  <si>
    <t>PROJEKT</t>
  </si>
  <si>
    <t>2. ELEKTROINSTALACIJE</t>
  </si>
  <si>
    <t>UKUPNO ELEKTROISTALACIJE (bez PDV-a):</t>
  </si>
  <si>
    <t>Dobava i isporuka zidnog  nosača za dovod instalacija i uvod u kućište kamere te pripadajućeg stupnog nosača sa trostrukom obujmicom</t>
  </si>
  <si>
    <t>REKAPITULACIJA</t>
  </si>
  <si>
    <t>SOLIN SIGURAN GRAD</t>
  </si>
  <si>
    <t xml:space="preserve">Javne površine grada Solina sustav VIDEONADZORA
</t>
  </si>
  <si>
    <t>GRAD SOLIN
Stjepana Radića 42
OIB:40642464411</t>
  </si>
  <si>
    <t>pau</t>
  </si>
  <si>
    <t>m</t>
  </si>
  <si>
    <t>Ručni iskop rupe za temelj u zemlji IV-V kategorije dimenzija AxBxH 1x1x1,2m. Komplet</t>
  </si>
  <si>
    <t>Razbijanje asfaltnih pločnika</t>
  </si>
  <si>
    <t>Asfaltiranje površine oko stupa nakon postavljanja stupa i rova za polaganje kabela asfaltom debljine 3 cm</t>
  </si>
  <si>
    <t>m2</t>
  </si>
  <si>
    <t>TROŠKOVNIK UZ IZVEDBENI PROJEKT</t>
  </si>
  <si>
    <t>R.B.</t>
  </si>
  <si>
    <t>Opis</t>
  </si>
  <si>
    <t>Cijena</t>
  </si>
  <si>
    <t>Jed.Mj</t>
  </si>
  <si>
    <t>Kol.</t>
  </si>
  <si>
    <t>Iznos kn</t>
  </si>
  <si>
    <t>pauš</t>
  </si>
  <si>
    <t>UKUPNO:</t>
  </si>
  <si>
    <t>KABEL</t>
  </si>
  <si>
    <t>Svjetlovodni kabel singlemode 12 niti za vanjsko polaganje sa zašititom od glodavaca</t>
  </si>
  <si>
    <t>Vodotjesna svjetlovodna spojnica kapaciteta od 24 niti, uvod za minimalno 6 kabela, komplet sa splice kazetama, cjevčicama za zaštitu spoja i priborom za montažu spjnice na zid</t>
  </si>
  <si>
    <t>Svjetlovodni razdjelnik 19", 1U, 12xLC Singlemode ili Splice box za montažu na zid/ormar, komplet sa adapterima, cjevčicama za zaštitu spja, pigtailovima i splice kazetama</t>
  </si>
  <si>
    <t>Ostali sitni montažni i spojni material; PVC vezice, vijci, stopice i sl. - 3% vrijednosti materijala</t>
  </si>
  <si>
    <t>Uvlačenje svjetlovodnog kabela 12 niti u sustav DTK, uz postojeće kabele sa označevanjem u svakom kabelskom zdencu</t>
  </si>
  <si>
    <t>Izrada proboja za prolaz kabela u zidu debljine do 20cm</t>
  </si>
  <si>
    <t>Polaganje svjetlovodnog kabela 12 ili 48 niti unutar objekta po PVC kanalima, cijevima i postojećim PK trasama</t>
  </si>
  <si>
    <t>Ugradnja svjetlovodnog razdjelinka kapaciteta 12xLC komplet sa spajanjem i pripremom kabela</t>
  </si>
  <si>
    <t>Ugradnja račvaste svjetlovodne spojnice kapaciteta do 24 niti, komplet sa montažom na stijenku kabelskog zdenca i spajanjem do 12 niti</t>
  </si>
  <si>
    <t>Završna mjerenja na svjetlovodnom kabelu i izrada atesta</t>
  </si>
  <si>
    <t>Iskop u zemljanoj površini dubine rova do 50 cm, sa dobavom i ugradnjom cijevi PE50, zatrpavanem i nabijanjem te odvoženjem viška materijala na deponij</t>
  </si>
  <si>
    <t>nit</t>
  </si>
  <si>
    <t>Izrada rova u asfaltnoj ili betonskoj površini dubine do 40cm, sa dobavom i ugradnjom cijevi PE32, zapilavanjem asfalta, i betoniranjem komplet rova, asfaltrianjem završnog sloja, te odvozom viška materijala na deponiju</t>
  </si>
  <si>
    <t>Dokumentacija izvedenog stanja:
-situacijski prikaz trase
-shematski prikaz trase
-shema spajanja</t>
  </si>
  <si>
    <t>SPOJNICA</t>
  </si>
  <si>
    <t>RAZDJELNIK</t>
  </si>
  <si>
    <t>Rbr.</t>
  </si>
  <si>
    <t>Rbr</t>
  </si>
  <si>
    <t>DOKU.</t>
  </si>
  <si>
    <t>Solin, svibanj 2020. godine</t>
  </si>
  <si>
    <t xml:space="preserve">Dobava i ugradnja upravljivog mrežnog preklopnika 4+4 portni slijedećih karakteristika:
- 8 POE porta 10/100/1000 TX RJ45, 
- 2 Gbit porta  10/100/1000 TX RJ45 ili Optika
- za teške uvijete rada, temp- od -40 do + 75oC
- napajač 48VDC 120Watt (2.5A) radna temperatura od 35-70oC, montaža na Din šinu, montaža na Din šinu tip COMNET CNGE2FE8MSPOE+ </t>
  </si>
  <si>
    <t xml:space="preserve">Istosmjerni uređaj neprekidnog napajanja snage 150W . Zaštita od kratkog spoja, preopterećenja i prenapona. Zaštita od niskog nmapona baterije i obrnutog polariteta baterije. Bešumno hlađenje .Izlaz za potrošače 54 V, 2,7 A te izlaz za bateriju 54 V, 0.5A
Posjeduje PWM regulaciju na 134 kHz.Uključivo 4 Akumulatora UPS kvalitete 7Ah Terminali F2
</t>
  </si>
  <si>
    <t xml:space="preserve">Dobava i isporuka mrežne dan/noć WDR video bullet kamere sljedećih karakteristika:
• 8 Megapiksela (3840x2160@30fps))                                              • 1/1.8" CMOS sa progresivnim skeniranjem                                       
• integriran megapikselni P-Iris objektiv 4mm                                                                                                                                      • uključena prilagodljiva IR rasvijeta (IR LED-ice) sa dometom od min. 50m (kut emisije IR svijetla mora pratiti kut gledanja kamere i mora osigurati dinamičku ekspoziciju u odnosu na objekte u pokretu) 
• minimalno osvijetljenje: 0.009 lux (F/1.2,AGC ON) u kolor modu; 0 lux (F1.2) u IR modu• low-Light tehnologija (isporuka kolor slike u uvijetima slabe rasvijete)                                                              • široki Dinamički opseg (WDR) min. 120dB                     
• 30 slika u sekundi u punoj rezoluciji
• Kompresija H.265 ili H.264 sa višekratnim  stream-anjem                                                                              
• 1x SD/SDHC/SDXC slot za lokalno snimanje kao backup medij 
• kućište: ‘Vandal resistant’ min. I
• Napajanje: PoE Class 3 (IEEE802.3af Class 3), 9W maks.
• Temperaturni opseg u radnom pogonu - 40°C do +60°C tip Hikvision  DS--2CD2T83G0-I8
                                                                                 </t>
  </si>
  <si>
    <t xml:space="preserve">Dobava i isporuka mrežne IR kamere DS-2CD7A26G0/P-IZS 8-32mm
•LPR (otkrivanje registarskih pločica)
•1920 x 1080 @ 60fps
•POE, AGC,AWB, HLC, BLC, EIS,WDR, DEFOG
•IP67,IK10
•SMART FOKUS, Motorizirani objektiv
•Audio ulaz/izlaz, Alarm ulaz/izlaz
•DarkFighter, DeepinView
•BNC izlaz
Senzor 1/1.8 Progressive Scan CMOS
Leća 8-32mm (42.5°-13.4°)
Domet IR-a do 100m
Efektivni pikseli 1920 x 1080
Kompresija H.264/MPEG4/MJPEG
Minimalno osvjetljenje 0.002Lux
Dan/noć IR Cut Filter
Elektronski okidač 1s ~ 1/100,000s
Podržava područje interesa, dynamic tacking. prepoznavanje registarskih oznaka do 120km/h, whitelist/blacklist                                   </t>
  </si>
  <si>
    <t>Dobava i ugradnja Vanjske EXIR  dome IP kamere rezolucije 4MP, s objektivom 4mm, IP zaštitom 66.Uključen pripadajući IR dometa 30 metara s EXIL led tehnologijom.3D DNR,WDR 120dB,BLC s napajanjem 12Vdc i POE tip Hikvision DS-2CD2143G0-I</t>
  </si>
  <si>
    <t>Dobava i montaža na stup ormara za smještaj 
elektroničke opreme kao SCHRACK, IP66, IK10; dimenzija 600x400x210mm;  Ormar je opremljen sa: nosačem,ventilatorom (kod 0348, protok zraka 40-160m3/h), grijačem 20W, Hygrothermostatom, Komplet s sitnim spojnim materijalom</t>
  </si>
  <si>
    <t>Dobava ugradnja i podešavanje kompletno s sitnim elektroinstalacijskim materijalom: Punjač VE BS24/5 IP 67, Pretvarač VE Orion 24/48-2,5 ,Akumulator 12V/38Ah AGM SuperCy dimenzije 267x777x175 mm, težina 10 kg.Komplet služi da se po noći puni a po danu isti predaje napajanje sustavu kamera</t>
  </si>
  <si>
    <r>
      <t>Dobava, polaganje i spajanje kabela termike PP00Y 3x2,5 mm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u , cijev CS25 unutar stupa, polaže se:</t>
    </r>
  </si>
  <si>
    <r>
      <t>10 m kabela PP00Y 3x2,5 mm</t>
    </r>
    <r>
      <rPr>
        <vertAlign val="superscript"/>
        <sz val="8"/>
        <rFont val="Arial"/>
        <family val="2"/>
        <charset val="238"/>
      </rPr>
      <t>2</t>
    </r>
  </si>
  <si>
    <t>Dobava, ugradnja i podešavanje bežičnog 5Ghz linka brzine najmanje 450Mbps koje se usmjerava prema točci Cemex silos i sa silosa na zgradu gradske uprave. Isti se isporučuje programiran za točkastu disperziju signala kriptiranu i zaštićenu. Link se isporučuje u paru te se prijamni dio instalira na navedenu točku. Komplet 2 Linka s konvertorima sa POE 48 NA POE 24 V.Tip uređaja NBE-5ac gen2...4 komada uključivo UPS APC -BX700UGR</t>
  </si>
  <si>
    <t>Dobava, ugradnja i podešavanje bežičnog 5Ghz linka brzine najmanje 200Mbps koje se usmjerava prema točci Reciklažno dvorište. Isti se isporučuje programiran za točkastu disperziju signala kriptiranu i zaštićenu. Link se isporučuje u paru te se prijamni dio instalira na navedenu točku. S linkom se isporučuje prilagođeni pocinčani nosač od 1,5 metara za montažu na vrh stupa radi bolje optičke viodljivosti</t>
  </si>
  <si>
    <t>Dobava i montaža stupa visine 9 m kao tip Dalekovod CRS 1B -900. Komplet</t>
  </si>
  <si>
    <t>Izrada betonskog temelja (kvaliteta betona MBĐ15). Dimenzije temelja AxBxH su 1,1x1,1x1,1 m. Komplet sa sidrenim vicima (3 kom) i dvije PVC cijevi CS63 duljine 1,5m. Komplet</t>
  </si>
  <si>
    <t>Dobava, ugradnja i podešavanje bežičnog 5Ghz linka brzine najmanje 450Mbps koje se usmjerava prema točci Grad Solin  i sa reciklažnog na donju točku Joze Kljakovića. Isti se isporučuje programiran za točkastu disperziju signala kriptiranu i zaštićenu. Link se isporučuje u paru te se prijamni dio instalira na navedenu točku. Komplet 2 Linka s konvertorima sa POE 48 NA POE 24 V.Tip uređaja NBE-5ac gen2...4 komada uključivo UPS APC -BX700UGR</t>
  </si>
  <si>
    <t>Dobava i montaža stupa visine 10 m kao tip Dalekovod CRS 1B -100. Komplet</t>
  </si>
  <si>
    <t>Ručni iskop rova za polaganje kabela u zemlji        IV-V kategorije dimezija ŠxHxDULJINA 0,3x0,6,x30m. Kompet</t>
  </si>
  <si>
    <r>
      <t>m</t>
    </r>
    <r>
      <rPr>
        <vertAlign val="superscript"/>
        <sz val="8"/>
        <color rgb="FF000000"/>
        <rFont val="Arial"/>
        <family val="2"/>
        <charset val="238"/>
      </rPr>
      <t>3</t>
    </r>
  </si>
  <si>
    <r>
      <t>m</t>
    </r>
    <r>
      <rPr>
        <vertAlign val="superscript"/>
        <sz val="8"/>
        <color rgb="FF000000"/>
        <rFont val="Arial"/>
        <family val="2"/>
        <charset val="238"/>
      </rPr>
      <t>2</t>
    </r>
  </si>
  <si>
    <t>Dobava i ugradnja Outdoor kabela po južnom zidu na reciklažnom dvorištu za bežični link prema donjoj točci u Joze Kljakovića.Link se montira na vrh najzapadnijeg stupa a napaja se iz ormara videonadzora. Kabel treba po podu ući u stup i izići na vrh istog.Komplet sadržava PNT cijevi u cijeloj dužini trase</t>
  </si>
  <si>
    <t>Dobava i ugradnja svjetlovodne mreže s točke Vodovod do stupa na kojem će biti montirana oprema, uključivo potrebne građevinske radove komplet. Detaljni troškovnik naveden na posebnom listu.</t>
  </si>
  <si>
    <t>10 m kondezacijske cijevi CS 20</t>
  </si>
  <si>
    <t>Dobava i montaža PVC kabel kanala dim do 60x100cm ili kondezacijske cijevi</t>
  </si>
  <si>
    <t>17.)  Mravinački gaj</t>
  </si>
  <si>
    <t>17. Mravinački gaj</t>
  </si>
  <si>
    <t>2.1.</t>
  </si>
  <si>
    <t>2.2.</t>
  </si>
  <si>
    <t>2.3.</t>
  </si>
  <si>
    <t>2.4.</t>
  </si>
  <si>
    <t>2.5.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</si>
  <si>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</si>
  <si>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</si>
  <si>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</si>
  <si>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</si>
  <si>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</si>
  <si>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</si>
  <si>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</si>
  <si>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</si>
  <si>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</si>
  <si>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</si>
  <si>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2.6.</t>
  </si>
  <si>
    <t>2.7.</t>
  </si>
  <si>
    <t>2.8.</t>
  </si>
  <si>
    <t>2.9.</t>
  </si>
  <si>
    <t>2.10.</t>
  </si>
  <si>
    <t>2.11.</t>
  </si>
  <si>
    <t>SVEUKUPNA CIJENA PONUDE u kn (s PDV-om)</t>
  </si>
  <si>
    <t>13.)  Sv. Kajo</t>
  </si>
  <si>
    <t>14.)  Ulica Joze Kljakovića šantića reciklažno</t>
  </si>
  <si>
    <t xml:space="preserve">14.Ulica Joze Kljakovića Šantića (kod reciklažnog dvorišta) </t>
  </si>
  <si>
    <t>12. Ulica sv.Tekla- Matoševa</t>
  </si>
  <si>
    <t>UKUPNO BEZ PDV-a (kn) 
ukupna cijena iz stupca E</t>
  </si>
  <si>
    <t>13. Sv Kajo</t>
  </si>
  <si>
    <t>12.) Ulica  Sv. Tekla- Matoševa</t>
  </si>
  <si>
    <t>12.) SVEUKUPNO  (bez PDV-a):</t>
  </si>
  <si>
    <t>13.) SVEUKUPNO (bez PDV-a):</t>
  </si>
  <si>
    <t>14.) SVEUKUPNO (bez PDV-a):</t>
  </si>
  <si>
    <t>17.) SVEUKUPNO (bez PDV-a):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</si>
  <si>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</si>
  <si>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</si>
  <si>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</si>
  <si>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</si>
  <si>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</si>
  <si>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</si>
  <si>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</si>
  <si>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</si>
  <si>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</si>
  <si>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</si>
  <si>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</si>
  <si>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</si>
  <si>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</si>
  <si>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</si>
  <si>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TROŠKOVNIK SVJETLOVODNE INFRASTRUKTURE (sv. Tekla-Matoševa, stavka 2.4.)</t>
  </si>
</sst>
</file>

<file path=xl/styles.xml><?xml version="1.0" encoding="utf-8"?>
<styleSheet xmlns="http://schemas.openxmlformats.org/spreadsheetml/2006/main">
  <numFmts count="3">
    <numFmt numFmtId="164" formatCode="_-* #,##0.00&quot; kn&quot;_-;\-* #,##0.00&quot; kn&quot;_-;_-* \-??&quot; kn&quot;_-;_-@_-"/>
    <numFmt numFmtId="165" formatCode="#,##0.00\ _k_n;[Red]#,##0.00\ _k_n"/>
    <numFmt numFmtId="166" formatCode="#,##0.00;[Red]#,##0.00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 val="singleAccounting"/>
      <sz val="15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 val="singleAccounting"/>
      <sz val="13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6"/>
      <color theme="1"/>
      <name val="Arial"/>
      <family val="2"/>
      <charset val="238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i/>
      <sz val="10"/>
      <name val="Comic Sans MS"/>
      <family val="4"/>
    </font>
    <font>
      <sz val="8"/>
      <color rgb="FF000000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0" fontId="7" fillId="0" borderId="0"/>
    <xf numFmtId="0" fontId="1" fillId="0" borderId="0"/>
    <xf numFmtId="0" fontId="1" fillId="0" borderId="0"/>
    <xf numFmtId="0" fontId="18" fillId="0" borderId="0"/>
  </cellStyleXfs>
  <cellXfs count="155">
    <xf numFmtId="0" fontId="0" fillId="0" borderId="0" xfId="0"/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vertical="top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17" fillId="0" borderId="0" xfId="0" applyFont="1"/>
    <xf numFmtId="4" fontId="2" fillId="0" borderId="0" xfId="0" applyNumberFormat="1" applyFont="1" applyBorder="1" applyAlignment="1">
      <alignment vertical="center"/>
    </xf>
    <xf numFmtId="4" fontId="0" fillId="0" borderId="0" xfId="0" applyNumberFormat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16" fillId="0" borderId="0" xfId="0" applyNumberFormat="1" applyFont="1" applyAlignment="1">
      <alignment horizontal="left"/>
    </xf>
    <xf numFmtId="4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13" fillId="0" borderId="1" xfId="0" applyNumberFormat="1" applyFont="1" applyFill="1" applyBorder="1" applyAlignment="1">
      <alignment horizontal="left" vertical="top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4" fontId="29" fillId="0" borderId="3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 wrapText="1"/>
    </xf>
    <xf numFmtId="4" fontId="29" fillId="0" borderId="9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4" borderId="11" xfId="0" applyNumberForma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29" fillId="0" borderId="1" xfId="0" applyFont="1" applyBorder="1" applyAlignment="1">
      <alignment horizontal="center" vertical="top"/>
    </xf>
    <xf numFmtId="0" fontId="29" fillId="0" borderId="3" xfId="0" applyFont="1" applyBorder="1" applyAlignment="1">
      <alignment horizontal="center" vertical="top"/>
    </xf>
    <xf numFmtId="0" fontId="29" fillId="0" borderId="9" xfId="0" applyFont="1" applyBorder="1" applyAlignment="1">
      <alignment horizontal="center" vertical="top"/>
    </xf>
    <xf numFmtId="4" fontId="0" fillId="0" borderId="0" xfId="0" applyNumberFormat="1" applyBorder="1" applyAlignment="1">
      <alignment horizontal="right"/>
    </xf>
    <xf numFmtId="0" fontId="0" fillId="0" borderId="0" xfId="0" applyAlignment="1">
      <alignment vertical="top"/>
    </xf>
    <xf numFmtId="164" fontId="2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49" fontId="0" fillId="0" borderId="12" xfId="0" applyNumberFormat="1" applyBorder="1" applyAlignment="1">
      <alignment horizontal="left" vertical="top" wrapText="1"/>
    </xf>
    <xf numFmtId="49" fontId="0" fillId="0" borderId="10" xfId="0" applyNumberFormat="1" applyBorder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32" fillId="0" borderId="0" xfId="0" applyFont="1"/>
    <xf numFmtId="1" fontId="6" fillId="0" borderId="9" xfId="0" applyNumberFormat="1" applyFont="1" applyBorder="1" applyAlignment="1">
      <alignment horizontal="center" vertical="center"/>
    </xf>
    <xf numFmtId="4" fontId="0" fillId="4" borderId="12" xfId="0" applyNumberFormat="1" applyFill="1" applyBorder="1" applyAlignment="1">
      <alignment horizontal="right"/>
    </xf>
    <xf numFmtId="49" fontId="0" fillId="0" borderId="13" xfId="0" applyNumberFormat="1" applyBorder="1" applyAlignment="1">
      <alignment horizontal="left" vertical="top" wrapText="1"/>
    </xf>
    <xf numFmtId="49" fontId="0" fillId="0" borderId="14" xfId="0" applyNumberFormat="1" applyBorder="1" applyAlignment="1">
      <alignment horizontal="left" vertical="top" wrapText="1"/>
    </xf>
    <xf numFmtId="4" fontId="0" fillId="4" borderId="14" xfId="0" applyNumberFormat="1" applyFill="1" applyBorder="1" applyAlignment="1">
      <alignment horizontal="right"/>
    </xf>
    <xf numFmtId="4" fontId="0" fillId="4" borderId="15" xfId="0" applyNumberFormat="1" applyFill="1" applyBorder="1" applyAlignment="1">
      <alignment horizontal="right"/>
    </xf>
    <xf numFmtId="0" fontId="6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4" applyFont="1" applyBorder="1" applyAlignment="1">
      <alignment vertical="top" wrapText="1"/>
    </xf>
    <xf numFmtId="0" fontId="6" fillId="0" borderId="3" xfId="4" applyFont="1" applyBorder="1" applyAlignment="1">
      <alignment vertical="top" wrapText="1"/>
    </xf>
    <xf numFmtId="0" fontId="6" fillId="4" borderId="9" xfId="4" applyFont="1" applyFill="1" applyBorder="1" applyAlignment="1">
      <alignment vertical="top" wrapText="1"/>
    </xf>
    <xf numFmtId="0" fontId="6" fillId="0" borderId="9" xfId="4" applyFont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26" fillId="0" borderId="1" xfId="0" applyFont="1" applyBorder="1" applyAlignment="1">
      <alignment horizontal="center" vertical="top"/>
    </xf>
    <xf numFmtId="0" fontId="27" fillId="0" borderId="1" xfId="0" applyFont="1" applyBorder="1" applyAlignment="1">
      <alignment horizontal="justify" wrapText="1"/>
    </xf>
    <xf numFmtId="166" fontId="27" fillId="0" borderId="1" xfId="0" applyNumberFormat="1" applyFont="1" applyBorder="1" applyAlignment="1">
      <alignment horizontal="right"/>
    </xf>
    <xf numFmtId="0" fontId="26" fillId="0" borderId="1" xfId="0" applyFont="1" applyBorder="1" applyAlignment="1">
      <alignment horizontal="center"/>
    </xf>
    <xf numFmtId="4" fontId="26" fillId="0" borderId="1" xfId="0" applyNumberFormat="1" applyFont="1" applyBorder="1"/>
    <xf numFmtId="0" fontId="27" fillId="0" borderId="1" xfId="0" applyFont="1" applyBorder="1" applyAlignment="1">
      <alignment wrapText="1"/>
    </xf>
    <xf numFmtId="0" fontId="26" fillId="0" borderId="1" xfId="0" applyFont="1" applyBorder="1" applyAlignment="1">
      <alignment horizontal="center" vertical="center"/>
    </xf>
    <xf numFmtId="0" fontId="27" fillId="4" borderId="1" xfId="0" applyFont="1" applyFill="1" applyBorder="1" applyAlignment="1">
      <alignment horizontal="justify" vertical="center" wrapText="1"/>
    </xf>
    <xf numFmtId="0" fontId="27" fillId="0" borderId="1" xfId="0" applyFont="1" applyBorder="1" applyAlignment="1">
      <alignment horizontal="justify" vertical="center" wrapText="1"/>
    </xf>
    <xf numFmtId="0" fontId="27" fillId="0" borderId="1" xfId="0" applyFont="1" applyBorder="1" applyAlignment="1">
      <alignment horizontal="justify"/>
    </xf>
    <xf numFmtId="0" fontId="27" fillId="0" borderId="1" xfId="0" applyFont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4" fontId="28" fillId="0" borderId="1" xfId="0" applyNumberFormat="1" applyFont="1" applyFill="1" applyBorder="1"/>
    <xf numFmtId="0" fontId="25" fillId="5" borderId="1" xfId="0" applyFont="1" applyFill="1" applyBorder="1" applyAlignment="1">
      <alignment horizontal="center" wrapText="1"/>
    </xf>
    <xf numFmtId="0" fontId="25" fillId="5" borderId="1" xfId="0" applyFont="1" applyFill="1" applyBorder="1" applyAlignment="1">
      <alignment horizontal="center" vertical="top" wrapText="1"/>
    </xf>
    <xf numFmtId="0" fontId="25" fillId="5" borderId="1" xfId="0" applyFont="1" applyFill="1" applyBorder="1" applyAlignment="1">
      <alignment horizontal="center"/>
    </xf>
    <xf numFmtId="165" fontId="25" fillId="5" borderId="1" xfId="0" applyNumberFormat="1" applyFont="1" applyFill="1" applyBorder="1" applyAlignment="1">
      <alignment horizontal="center"/>
    </xf>
    <xf numFmtId="164" fontId="11" fillId="0" borderId="0" xfId="0" applyNumberFormat="1" applyFont="1" applyBorder="1" applyAlignment="1">
      <alignment horizontal="left" vertical="center"/>
    </xf>
    <xf numFmtId="2" fontId="3" fillId="0" borderId="0" xfId="0" applyNumberFormat="1" applyFont="1" applyBorder="1" applyAlignment="1">
      <alignment vertical="center" wrapText="1"/>
    </xf>
    <xf numFmtId="2" fontId="0" fillId="0" borderId="0" xfId="0" applyNumberFormat="1" applyFont="1" applyBorder="1" applyAlignment="1">
      <alignment vertical="center" wrapText="1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4" fontId="0" fillId="0" borderId="5" xfId="0" applyNumberFormat="1" applyFont="1" applyBorder="1" applyAlignment="1">
      <alignment horizontal="right" wrapText="1"/>
    </xf>
    <xf numFmtId="4" fontId="0" fillId="0" borderId="7" xfId="0" applyNumberFormat="1" applyFont="1" applyBorder="1" applyAlignment="1">
      <alignment horizontal="right" wrapText="1"/>
    </xf>
    <xf numFmtId="0" fontId="29" fillId="0" borderId="1" xfId="0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top"/>
    </xf>
    <xf numFmtId="4" fontId="0" fillId="4" borderId="12" xfId="0" applyNumberFormat="1" applyFill="1" applyBorder="1" applyAlignment="1">
      <alignment horizontal="right"/>
    </xf>
    <xf numFmtId="4" fontId="0" fillId="4" borderId="11" xfId="0" applyNumberFormat="1" applyFill="1" applyBorder="1" applyAlignment="1">
      <alignment horizontal="right"/>
    </xf>
    <xf numFmtId="49" fontId="0" fillId="0" borderId="10" xfId="0" applyNumberFormat="1" applyBorder="1" applyAlignment="1">
      <alignment horizontal="left" vertical="top" wrapText="1"/>
    </xf>
    <xf numFmtId="49" fontId="0" fillId="0" borderId="12" xfId="0" applyNumberFormat="1" applyBorder="1" applyAlignment="1">
      <alignment horizontal="left" vertical="top" wrapText="1"/>
    </xf>
    <xf numFmtId="0" fontId="0" fillId="4" borderId="13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4" fontId="0" fillId="0" borderId="13" xfId="0" applyNumberFormat="1" applyFont="1" applyBorder="1" applyAlignment="1">
      <alignment horizontal="right" wrapText="1"/>
    </xf>
    <xf numFmtId="4" fontId="0" fillId="0" borderId="15" xfId="0" applyNumberFormat="1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4" borderId="10" xfId="0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4" fontId="0" fillId="0" borderId="10" xfId="0" applyNumberFormat="1" applyFont="1" applyBorder="1" applyAlignment="1">
      <alignment horizontal="right" wrapText="1"/>
    </xf>
    <xf numFmtId="4" fontId="0" fillId="0" borderId="11" xfId="0" applyNumberFormat="1" applyFont="1" applyBorder="1" applyAlignment="1">
      <alignment horizontal="right" wrapText="1"/>
    </xf>
    <xf numFmtId="49" fontId="0" fillId="0" borderId="11" xfId="0" applyNumberFormat="1" applyBorder="1" applyAlignment="1">
      <alignment horizontal="left" vertical="top" wrapText="1"/>
    </xf>
    <xf numFmtId="4" fontId="0" fillId="4" borderId="10" xfId="0" applyNumberFormat="1" applyFill="1" applyBorder="1" applyAlignment="1">
      <alignment horizontal="right"/>
    </xf>
    <xf numFmtId="49" fontId="0" fillId="0" borderId="10" xfId="0" applyNumberFormat="1" applyBorder="1" applyAlignment="1">
      <alignment horizontal="center" vertical="top" wrapText="1"/>
    </xf>
    <xf numFmtId="49" fontId="0" fillId="0" borderId="12" xfId="0" applyNumberFormat="1" applyBorder="1" applyAlignment="1">
      <alignment horizontal="center" vertical="top" wrapText="1"/>
    </xf>
    <xf numFmtId="49" fontId="0" fillId="0" borderId="11" xfId="0" applyNumberFormat="1" applyBorder="1" applyAlignment="1">
      <alignment horizontal="center" vertical="top" wrapText="1"/>
    </xf>
    <xf numFmtId="4" fontId="0" fillId="4" borderId="8" xfId="0" applyNumberFormat="1" applyFill="1" applyBorder="1" applyAlignment="1">
      <alignment horizontal="right"/>
    </xf>
    <xf numFmtId="0" fontId="29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8" fillId="0" borderId="1" xfId="0" applyFont="1" applyBorder="1" applyAlignment="1">
      <alignment horizontal="left"/>
    </xf>
    <xf numFmtId="0" fontId="20" fillId="3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</cellXfs>
  <cellStyles count="5">
    <cellStyle name="Normal" xfId="0" builtinId="0"/>
    <cellStyle name="Normal 2" xfId="2"/>
    <cellStyle name="Normal 3" xfId="3"/>
    <cellStyle name="Normal 4" xfId="1"/>
    <cellStyle name="TableStyleLigh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D35"/>
  <sheetViews>
    <sheetView view="pageBreakPreview" topLeftCell="A13" zoomScaleSheetLayoutView="100" zoomScalePageLayoutView="115" workbookViewId="0">
      <selection activeCell="C17" sqref="C17"/>
    </sheetView>
  </sheetViews>
  <sheetFormatPr defaultRowHeight="15"/>
  <cols>
    <col min="1" max="1" width="20.5703125" customWidth="1"/>
    <col min="2" max="2" width="2.85546875" customWidth="1"/>
    <col min="3" max="3" width="47.85546875" customWidth="1"/>
    <col min="4" max="4" width="14.28515625" customWidth="1"/>
  </cols>
  <sheetData>
    <row r="4" spans="1:4" ht="15.75">
      <c r="C4" s="12" t="s">
        <v>28</v>
      </c>
    </row>
    <row r="7" spans="1:4" ht="45">
      <c r="A7" s="5" t="s">
        <v>29</v>
      </c>
      <c r="C7" s="9" t="s">
        <v>45</v>
      </c>
    </row>
    <row r="8" spans="1:4">
      <c r="A8" s="6"/>
      <c r="C8" s="7"/>
    </row>
    <row r="9" spans="1:4">
      <c r="A9" s="6"/>
      <c r="C9" s="7"/>
    </row>
    <row r="10" spans="1:4" ht="63.75" customHeight="1">
      <c r="A10" s="8" t="s">
        <v>30</v>
      </c>
      <c r="B10" s="4"/>
      <c r="C10" s="9" t="s">
        <v>44</v>
      </c>
      <c r="D10" s="4"/>
    </row>
    <row r="11" spans="1:4" ht="15" customHeight="1">
      <c r="A11" s="8"/>
      <c r="B11" s="4"/>
      <c r="C11" s="9"/>
      <c r="D11" s="4"/>
    </row>
    <row r="12" spans="1:4" ht="15" customHeight="1">
      <c r="A12" s="6"/>
      <c r="C12" s="7"/>
    </row>
    <row r="13" spans="1:4" ht="15" customHeight="1">
      <c r="A13" s="6"/>
      <c r="C13" s="7"/>
    </row>
    <row r="14" spans="1:4" ht="15.75">
      <c r="A14" s="5" t="s">
        <v>31</v>
      </c>
      <c r="C14" s="34" t="s">
        <v>32</v>
      </c>
    </row>
    <row r="15" spans="1:4">
      <c r="A15" s="6"/>
      <c r="C15" s="7"/>
    </row>
    <row r="16" spans="1:4">
      <c r="A16" s="5" t="s">
        <v>38</v>
      </c>
      <c r="C16" s="10" t="s">
        <v>43</v>
      </c>
    </row>
    <row r="17" spans="1:3">
      <c r="A17" s="5"/>
      <c r="C17" s="10"/>
    </row>
    <row r="18" spans="1:3">
      <c r="A18" s="6"/>
      <c r="C18" s="7"/>
    </row>
    <row r="19" spans="1:3">
      <c r="A19" s="5"/>
      <c r="C19" s="7"/>
    </row>
    <row r="20" spans="1:3">
      <c r="A20" s="6"/>
      <c r="C20" s="7"/>
    </row>
    <row r="21" spans="1:3">
      <c r="A21" s="6"/>
      <c r="C21" s="7"/>
    </row>
    <row r="22" spans="1:3">
      <c r="A22" s="6"/>
      <c r="C22" s="7"/>
    </row>
    <row r="23" spans="1:3" ht="29.25">
      <c r="A23" s="11" t="s">
        <v>33</v>
      </c>
      <c r="C23" s="68" t="s">
        <v>52</v>
      </c>
    </row>
    <row r="24" spans="1:3">
      <c r="A24" s="6"/>
      <c r="C24" s="7"/>
    </row>
    <row r="25" spans="1:3">
      <c r="A25" s="6" t="s">
        <v>34</v>
      </c>
      <c r="C25" s="35">
        <v>43977</v>
      </c>
    </row>
    <row r="26" spans="1:3">
      <c r="A26" s="6"/>
    </row>
    <row r="27" spans="1:3">
      <c r="A27" s="5" t="s">
        <v>35</v>
      </c>
      <c r="C27" s="10"/>
    </row>
    <row r="34" spans="3:3" ht="15.75">
      <c r="C34" s="3"/>
    </row>
    <row r="35" spans="3:3" ht="15.75">
      <c r="C35" s="3" t="s">
        <v>81</v>
      </c>
    </row>
  </sheetData>
  <pageMargins left="0.7" right="0.7" top="0.75" bottom="0.75" header="0.3" footer="0.3"/>
  <pageSetup paperSize="9" scale="9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2"/>
  <sheetViews>
    <sheetView view="pageBreakPreview" topLeftCell="A28" zoomScale="110" zoomScaleSheetLayoutView="110" workbookViewId="0">
      <selection activeCell="B28" sqref="B28"/>
    </sheetView>
  </sheetViews>
  <sheetFormatPr defaultRowHeight="15"/>
  <cols>
    <col min="1" max="1" width="4.140625" bestFit="1" customWidth="1"/>
    <col min="2" max="2" width="33" style="62" customWidth="1"/>
    <col min="3" max="3" width="7.42578125" bestFit="1" customWidth="1"/>
    <col min="4" max="4" width="7" bestFit="1" customWidth="1"/>
    <col min="5" max="5" width="11.7109375" style="22" bestFit="1" customWidth="1"/>
    <col min="6" max="6" width="11.28515625" bestFit="1" customWidth="1"/>
  </cols>
  <sheetData>
    <row r="1" spans="1:6" ht="3.75" customHeight="1"/>
    <row r="2" spans="1:6" ht="24" customHeight="1">
      <c r="A2" s="102" t="s">
        <v>134</v>
      </c>
      <c r="B2" s="102"/>
      <c r="C2" s="102"/>
      <c r="D2" s="102"/>
      <c r="E2" s="102"/>
      <c r="F2" s="102"/>
    </row>
    <row r="3" spans="1:6" ht="9.75" customHeight="1">
      <c r="A3" s="28"/>
      <c r="B3" s="63"/>
      <c r="C3" s="28"/>
      <c r="D3" s="28"/>
      <c r="E3" s="24"/>
      <c r="F3" s="28"/>
    </row>
    <row r="4" spans="1:6" ht="17.25" customHeight="1">
      <c r="A4" s="103" t="s">
        <v>25</v>
      </c>
      <c r="B4" s="104"/>
      <c r="C4" s="104"/>
      <c r="D4" s="104"/>
      <c r="E4" s="104"/>
      <c r="F4" s="104"/>
    </row>
    <row r="5" spans="1:6">
      <c r="A5" s="1"/>
      <c r="B5" s="64"/>
      <c r="C5" s="1"/>
      <c r="D5" s="1"/>
      <c r="E5" s="25"/>
      <c r="F5" s="1"/>
    </row>
    <row r="6" spans="1:6" ht="33.75">
      <c r="A6" s="2" t="s">
        <v>78</v>
      </c>
      <c r="B6" s="65" t="s">
        <v>0</v>
      </c>
      <c r="C6" s="2" t="s">
        <v>1</v>
      </c>
      <c r="D6" s="2" t="s">
        <v>2</v>
      </c>
      <c r="E6" s="26" t="s">
        <v>3</v>
      </c>
      <c r="F6" s="2" t="s">
        <v>4</v>
      </c>
    </row>
    <row r="7" spans="1:6" ht="82.5" customHeight="1">
      <c r="A7" s="54"/>
      <c r="B7" s="39" t="s">
        <v>27</v>
      </c>
      <c r="C7" s="13"/>
      <c r="D7" s="13"/>
      <c r="E7" s="27"/>
      <c r="F7" s="13"/>
    </row>
    <row r="8" spans="1:6" ht="308.25" customHeight="1">
      <c r="A8" s="55" t="s">
        <v>111</v>
      </c>
      <c r="B8" s="76" t="s">
        <v>84</v>
      </c>
      <c r="C8" s="15" t="s">
        <v>5</v>
      </c>
      <c r="D8" s="15">
        <v>2</v>
      </c>
      <c r="E8" s="20">
        <v>0</v>
      </c>
      <c r="F8" s="20">
        <f>E8*D8</f>
        <v>0</v>
      </c>
    </row>
    <row r="9" spans="1:6" ht="261" customHeight="1">
      <c r="A9" s="55" t="s">
        <v>112</v>
      </c>
      <c r="B9" s="77" t="s">
        <v>85</v>
      </c>
      <c r="C9" s="15" t="s">
        <v>5</v>
      </c>
      <c r="D9" s="15">
        <v>1</v>
      </c>
      <c r="E9" s="20">
        <v>0</v>
      </c>
      <c r="F9" s="20">
        <f>E9*D9</f>
        <v>0</v>
      </c>
    </row>
    <row r="10" spans="1:6" ht="72" customHeight="1">
      <c r="A10" s="56" t="s">
        <v>113</v>
      </c>
      <c r="B10" s="78" t="s">
        <v>86</v>
      </c>
      <c r="C10" s="14" t="s">
        <v>5</v>
      </c>
      <c r="D10" s="14">
        <v>1</v>
      </c>
      <c r="E10" s="21">
        <v>0</v>
      </c>
      <c r="F10" s="21">
        <f t="shared" ref="F10:F16" si="0">E10*D10</f>
        <v>0</v>
      </c>
    </row>
    <row r="11" spans="1:6" ht="45">
      <c r="A11" s="56" t="s">
        <v>114</v>
      </c>
      <c r="B11" s="77" t="s">
        <v>41</v>
      </c>
      <c r="C11" s="14" t="s">
        <v>5</v>
      </c>
      <c r="D11" s="15">
        <v>4</v>
      </c>
      <c r="E11" s="20">
        <v>0</v>
      </c>
      <c r="F11" s="21">
        <f t="shared" si="0"/>
        <v>0</v>
      </c>
    </row>
    <row r="12" spans="1:6" ht="123.75">
      <c r="A12" s="57" t="s">
        <v>115</v>
      </c>
      <c r="B12" s="77" t="s">
        <v>83</v>
      </c>
      <c r="C12" s="16" t="s">
        <v>5</v>
      </c>
      <c r="D12" s="16">
        <v>1</v>
      </c>
      <c r="E12" s="17">
        <v>0</v>
      </c>
      <c r="F12" s="19">
        <f t="shared" si="0"/>
        <v>0</v>
      </c>
    </row>
    <row r="13" spans="1:6" ht="135.75" customHeight="1">
      <c r="A13" s="56" t="s">
        <v>116</v>
      </c>
      <c r="B13" s="79" t="s">
        <v>82</v>
      </c>
      <c r="C13" s="15" t="s">
        <v>5</v>
      </c>
      <c r="D13" s="15">
        <v>1</v>
      </c>
      <c r="E13" s="20">
        <v>0</v>
      </c>
      <c r="F13" s="21">
        <f t="shared" si="0"/>
        <v>0</v>
      </c>
    </row>
    <row r="14" spans="1:6" ht="24" customHeight="1">
      <c r="A14" s="57" t="s">
        <v>117</v>
      </c>
      <c r="B14" s="77" t="s">
        <v>8</v>
      </c>
      <c r="C14" s="15" t="s">
        <v>46</v>
      </c>
      <c r="D14" s="15">
        <v>1</v>
      </c>
      <c r="E14" s="20">
        <v>0</v>
      </c>
      <c r="F14" s="21">
        <f t="shared" si="0"/>
        <v>0</v>
      </c>
    </row>
    <row r="15" spans="1:6" ht="75" customHeight="1">
      <c r="A15" s="57" t="s">
        <v>118</v>
      </c>
      <c r="B15" s="79" t="s">
        <v>6</v>
      </c>
      <c r="C15" s="16" t="s">
        <v>7</v>
      </c>
      <c r="D15" s="16">
        <v>1</v>
      </c>
      <c r="E15" s="17">
        <v>0</v>
      </c>
      <c r="F15" s="19">
        <f t="shared" si="0"/>
        <v>0</v>
      </c>
    </row>
    <row r="16" spans="1:6" ht="30" customHeight="1">
      <c r="A16" s="56" t="s">
        <v>119</v>
      </c>
      <c r="B16" s="77" t="s">
        <v>9</v>
      </c>
      <c r="C16" s="15" t="s">
        <v>7</v>
      </c>
      <c r="D16" s="15">
        <v>1</v>
      </c>
      <c r="E16" s="20">
        <v>0</v>
      </c>
      <c r="F16" s="21">
        <f t="shared" si="0"/>
        <v>0</v>
      </c>
    </row>
    <row r="17" spans="1:6" ht="10.5" customHeight="1"/>
    <row r="18" spans="1:6">
      <c r="A18" s="105" t="s">
        <v>26</v>
      </c>
      <c r="B18" s="105"/>
      <c r="C18" s="105"/>
      <c r="D18" s="105"/>
      <c r="E18" s="106">
        <f>SUM(F8:F16)</f>
        <v>0</v>
      </c>
      <c r="F18" s="106"/>
    </row>
    <row r="19" spans="1:6">
      <c r="A19" s="1"/>
      <c r="B19" s="64"/>
      <c r="C19" s="1"/>
      <c r="D19" s="1"/>
      <c r="E19" s="61"/>
      <c r="F19" s="61"/>
    </row>
    <row r="20" spans="1:6">
      <c r="A20" s="1"/>
      <c r="B20" s="64"/>
      <c r="C20" s="1"/>
      <c r="D20" s="1"/>
      <c r="E20" s="61"/>
      <c r="F20" s="61"/>
    </row>
    <row r="21" spans="1:6" ht="17.25" customHeight="1">
      <c r="A21" s="103" t="s">
        <v>39</v>
      </c>
      <c r="B21" s="104"/>
      <c r="C21" s="104"/>
      <c r="D21" s="104"/>
      <c r="E21" s="104"/>
      <c r="F21" s="104"/>
    </row>
    <row r="22" spans="1:6" ht="33.75">
      <c r="A22" s="2" t="s">
        <v>79</v>
      </c>
      <c r="B22" s="65" t="s">
        <v>0</v>
      </c>
      <c r="C22" s="2" t="s">
        <v>1</v>
      </c>
      <c r="D22" s="2" t="s">
        <v>2</v>
      </c>
      <c r="E22" s="26" t="s">
        <v>3</v>
      </c>
      <c r="F22" s="2" t="s">
        <v>4</v>
      </c>
    </row>
    <row r="23" spans="1:6" s="23" customFormat="1" ht="39.75" customHeight="1">
      <c r="A23" s="114" t="s">
        <v>106</v>
      </c>
      <c r="B23" s="80" t="s">
        <v>89</v>
      </c>
      <c r="C23" s="112" t="s">
        <v>10</v>
      </c>
      <c r="D23" s="112">
        <v>1</v>
      </c>
      <c r="E23" s="113">
        <v>0</v>
      </c>
      <c r="F23" s="113">
        <f>D23*E23</f>
        <v>0</v>
      </c>
    </row>
    <row r="24" spans="1:6" s="23" customFormat="1" ht="12.75">
      <c r="A24" s="114"/>
      <c r="B24" s="80" t="s">
        <v>90</v>
      </c>
      <c r="C24" s="112"/>
      <c r="D24" s="112"/>
      <c r="E24" s="113"/>
      <c r="F24" s="113"/>
    </row>
    <row r="25" spans="1:6" s="23" customFormat="1" ht="12.75">
      <c r="A25" s="114"/>
      <c r="B25" s="80" t="s">
        <v>102</v>
      </c>
      <c r="C25" s="112"/>
      <c r="D25" s="112"/>
      <c r="E25" s="113"/>
      <c r="F25" s="113"/>
    </row>
    <row r="26" spans="1:6" s="23" customFormat="1" ht="94.5" customHeight="1">
      <c r="A26" s="58" t="s">
        <v>107</v>
      </c>
      <c r="B26" s="80" t="s">
        <v>87</v>
      </c>
      <c r="C26" s="41" t="s">
        <v>10</v>
      </c>
      <c r="D26" s="41">
        <v>1</v>
      </c>
      <c r="E26" s="42">
        <v>0</v>
      </c>
      <c r="F26" s="42">
        <f>D26*E26</f>
        <v>0</v>
      </c>
    </row>
    <row r="27" spans="1:6" s="23" customFormat="1" ht="95.25" customHeight="1">
      <c r="A27" s="59" t="s">
        <v>108</v>
      </c>
      <c r="B27" s="81" t="s">
        <v>88</v>
      </c>
      <c r="C27" s="44" t="s">
        <v>10</v>
      </c>
      <c r="D27" s="44">
        <v>1</v>
      </c>
      <c r="E27" s="45">
        <v>0</v>
      </c>
      <c r="F27" s="45">
        <f>D27*E27</f>
        <v>0</v>
      </c>
    </row>
    <row r="28" spans="1:6" s="23" customFormat="1" ht="63.75" customHeight="1">
      <c r="A28" s="60" t="s">
        <v>109</v>
      </c>
      <c r="B28" s="82" t="s">
        <v>101</v>
      </c>
      <c r="C28" s="47" t="s">
        <v>37</v>
      </c>
      <c r="D28" s="47">
        <v>1</v>
      </c>
      <c r="E28" s="48">
        <f>'Optička mreža'!G18</f>
        <v>0</v>
      </c>
      <c r="F28" s="45">
        <f>D28*E28</f>
        <v>0</v>
      </c>
    </row>
    <row r="29" spans="1:6" s="23" customFormat="1" ht="22.5">
      <c r="A29" s="60" t="s">
        <v>110</v>
      </c>
      <c r="B29" s="83" t="s">
        <v>36</v>
      </c>
      <c r="C29" s="47" t="s">
        <v>37</v>
      </c>
      <c r="D29" s="70">
        <v>1</v>
      </c>
      <c r="E29" s="48">
        <v>0</v>
      </c>
      <c r="F29" s="48">
        <f>D29*E29</f>
        <v>0</v>
      </c>
    </row>
    <row r="30" spans="1:6" s="18" customFormat="1" ht="15" customHeight="1">
      <c r="A30" s="117" t="s">
        <v>40</v>
      </c>
      <c r="B30" s="118"/>
      <c r="C30" s="118"/>
      <c r="D30" s="118"/>
      <c r="E30" s="115">
        <f>SUM(F23:F29)</f>
        <v>0</v>
      </c>
      <c r="F30" s="116"/>
    </row>
    <row r="31" spans="1:6" s="18" customFormat="1" ht="15" customHeight="1">
      <c r="A31" s="67"/>
      <c r="B31" s="66"/>
      <c r="C31" s="66"/>
      <c r="D31" s="66"/>
      <c r="E31" s="71"/>
      <c r="F31" s="53"/>
    </row>
    <row r="32" spans="1:6" s="18" customFormat="1">
      <c r="A32" s="107" t="s">
        <v>135</v>
      </c>
      <c r="B32" s="108"/>
      <c r="C32" s="108"/>
      <c r="D32" s="109"/>
      <c r="E32" s="110">
        <f>E18+E30</f>
        <v>0</v>
      </c>
      <c r="F32" s="111"/>
    </row>
  </sheetData>
  <mergeCells count="14">
    <mergeCell ref="A2:F2"/>
    <mergeCell ref="A4:F4"/>
    <mergeCell ref="A18:D18"/>
    <mergeCell ref="E18:F18"/>
    <mergeCell ref="A32:D32"/>
    <mergeCell ref="E32:F32"/>
    <mergeCell ref="A21:F21"/>
    <mergeCell ref="D23:D25"/>
    <mergeCell ref="E23:E25"/>
    <mergeCell ref="F23:F25"/>
    <mergeCell ref="A23:A25"/>
    <mergeCell ref="C23:C25"/>
    <mergeCell ref="E30:F30"/>
    <mergeCell ref="A30:D30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19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K32"/>
  <sheetViews>
    <sheetView tabSelected="1" view="pageBreakPreview" topLeftCell="A16" zoomScale="110" zoomScaleSheetLayoutView="110" workbookViewId="0">
      <selection activeCell="D23" sqref="D23"/>
    </sheetView>
  </sheetViews>
  <sheetFormatPr defaultRowHeight="15"/>
  <cols>
    <col min="1" max="1" width="4.140625" bestFit="1" customWidth="1"/>
    <col min="2" max="2" width="33" style="62" customWidth="1"/>
    <col min="3" max="3" width="7.42578125" bestFit="1" customWidth="1"/>
    <col min="4" max="4" width="7" bestFit="1" customWidth="1"/>
    <col min="5" max="5" width="11.7109375" style="22" bestFit="1" customWidth="1"/>
    <col min="6" max="6" width="11.28515625" bestFit="1" customWidth="1"/>
    <col min="8" max="8" width="27" customWidth="1"/>
  </cols>
  <sheetData>
    <row r="1" spans="1:6" ht="3.75" customHeight="1"/>
    <row r="2" spans="1:6" ht="24" customHeight="1">
      <c r="A2" s="102" t="s">
        <v>128</v>
      </c>
      <c r="B2" s="102"/>
      <c r="C2" s="102"/>
      <c r="D2" s="102"/>
      <c r="E2" s="102"/>
      <c r="F2" s="102"/>
    </row>
    <row r="3" spans="1:6" ht="9.75" customHeight="1">
      <c r="A3" s="28"/>
      <c r="B3" s="63"/>
      <c r="C3" s="28"/>
      <c r="D3" s="28"/>
      <c r="E3" s="24"/>
      <c r="F3" s="28"/>
    </row>
    <row r="4" spans="1:6" ht="17.25" customHeight="1">
      <c r="A4" s="103" t="s">
        <v>25</v>
      </c>
      <c r="B4" s="104"/>
      <c r="C4" s="104"/>
      <c r="D4" s="104"/>
      <c r="E4" s="104"/>
      <c r="F4" s="104"/>
    </row>
    <row r="5" spans="1:6">
      <c r="A5" s="1"/>
      <c r="B5" s="64"/>
      <c r="C5" s="1"/>
      <c r="D5" s="1"/>
      <c r="E5" s="25"/>
      <c r="F5" s="1"/>
    </row>
    <row r="6" spans="1:6" ht="33.75">
      <c r="A6" s="2" t="s">
        <v>78</v>
      </c>
      <c r="B6" s="65" t="s">
        <v>0</v>
      </c>
      <c r="C6" s="2" t="s">
        <v>1</v>
      </c>
      <c r="D6" s="2" t="s">
        <v>2</v>
      </c>
      <c r="E6" s="26" t="s">
        <v>3</v>
      </c>
      <c r="F6" s="2" t="s">
        <v>4</v>
      </c>
    </row>
    <row r="7" spans="1:6" ht="82.5" customHeight="1">
      <c r="A7" s="13"/>
      <c r="B7" s="39" t="s">
        <v>27</v>
      </c>
      <c r="C7" s="13"/>
      <c r="D7" s="13"/>
      <c r="E7" s="27"/>
      <c r="F7" s="13"/>
    </row>
    <row r="8" spans="1:6" ht="308.25" customHeight="1">
      <c r="A8" s="55" t="s">
        <v>111</v>
      </c>
      <c r="B8" s="76" t="s">
        <v>84</v>
      </c>
      <c r="C8" s="15" t="s">
        <v>5</v>
      </c>
      <c r="D8" s="15">
        <v>2</v>
      </c>
      <c r="E8" s="20">
        <v>0</v>
      </c>
      <c r="F8" s="20">
        <f>E8*D8</f>
        <v>0</v>
      </c>
    </row>
    <row r="9" spans="1:6" ht="261" customHeight="1">
      <c r="A9" s="55" t="s">
        <v>112</v>
      </c>
      <c r="B9" s="77" t="s">
        <v>85</v>
      </c>
      <c r="C9" s="15" t="s">
        <v>5</v>
      </c>
      <c r="D9" s="15">
        <v>1</v>
      </c>
      <c r="E9" s="20">
        <v>0</v>
      </c>
      <c r="F9" s="20">
        <f>E9*D9</f>
        <v>0</v>
      </c>
    </row>
    <row r="10" spans="1:6" ht="72" customHeight="1">
      <c r="A10" s="56" t="s">
        <v>113</v>
      </c>
      <c r="B10" s="78" t="s">
        <v>86</v>
      </c>
      <c r="C10" s="14" t="s">
        <v>5</v>
      </c>
      <c r="D10" s="14">
        <v>1</v>
      </c>
      <c r="E10" s="21">
        <v>0</v>
      </c>
      <c r="F10" s="21">
        <f t="shared" ref="F10:F17" si="0">E10*D10</f>
        <v>0</v>
      </c>
    </row>
    <row r="11" spans="1:6" ht="45">
      <c r="A11" s="56" t="s">
        <v>114</v>
      </c>
      <c r="B11" s="77" t="s">
        <v>41</v>
      </c>
      <c r="C11" s="14" t="s">
        <v>5</v>
      </c>
      <c r="D11" s="15">
        <v>4</v>
      </c>
      <c r="E11" s="20">
        <v>0</v>
      </c>
      <c r="F11" s="21">
        <f t="shared" si="0"/>
        <v>0</v>
      </c>
    </row>
    <row r="12" spans="1:6" ht="123.75">
      <c r="A12" s="57" t="s">
        <v>115</v>
      </c>
      <c r="B12" s="77" t="s">
        <v>83</v>
      </c>
      <c r="C12" s="16" t="s">
        <v>5</v>
      </c>
      <c r="D12" s="16">
        <v>1</v>
      </c>
      <c r="E12" s="17">
        <v>0</v>
      </c>
      <c r="F12" s="19">
        <f t="shared" si="0"/>
        <v>0</v>
      </c>
    </row>
    <row r="13" spans="1:6" ht="135.75" customHeight="1">
      <c r="A13" s="56" t="s">
        <v>116</v>
      </c>
      <c r="B13" s="79" t="s">
        <v>82</v>
      </c>
      <c r="C13" s="15" t="s">
        <v>5</v>
      </c>
      <c r="D13" s="15">
        <v>1</v>
      </c>
      <c r="E13" s="20">
        <v>0</v>
      </c>
      <c r="F13" s="21">
        <f t="shared" si="0"/>
        <v>0</v>
      </c>
    </row>
    <row r="14" spans="1:6" ht="24" customHeight="1">
      <c r="A14" s="57" t="s">
        <v>117</v>
      </c>
      <c r="B14" s="77" t="s">
        <v>8</v>
      </c>
      <c r="C14" s="15" t="s">
        <v>46</v>
      </c>
      <c r="D14" s="15">
        <v>1</v>
      </c>
      <c r="E14" s="20">
        <v>0</v>
      </c>
      <c r="F14" s="21">
        <f t="shared" si="0"/>
        <v>0</v>
      </c>
    </row>
    <row r="15" spans="1:6" ht="75" customHeight="1">
      <c r="A15" s="57" t="s">
        <v>118</v>
      </c>
      <c r="B15" s="79" t="s">
        <v>6</v>
      </c>
      <c r="C15" s="16" t="s">
        <v>7</v>
      </c>
      <c r="D15" s="16">
        <v>1</v>
      </c>
      <c r="E15" s="17">
        <v>0</v>
      </c>
      <c r="F15" s="19">
        <f t="shared" si="0"/>
        <v>0</v>
      </c>
    </row>
    <row r="16" spans="1:6" ht="30" customHeight="1">
      <c r="A16" s="56" t="s">
        <v>119</v>
      </c>
      <c r="B16" s="77" t="s">
        <v>9</v>
      </c>
      <c r="C16" s="15" t="s">
        <v>7</v>
      </c>
      <c r="D16" s="15">
        <v>1</v>
      </c>
      <c r="E16" s="20">
        <v>0</v>
      </c>
      <c r="F16" s="21">
        <f t="shared" si="0"/>
        <v>0</v>
      </c>
    </row>
    <row r="17" spans="1:11" ht="127.5" customHeight="1">
      <c r="A17" s="56" t="s">
        <v>120</v>
      </c>
      <c r="B17" s="84" t="s">
        <v>91</v>
      </c>
      <c r="C17" s="15" t="s">
        <v>37</v>
      </c>
      <c r="D17" s="15">
        <v>1</v>
      </c>
      <c r="E17" s="20">
        <v>0</v>
      </c>
      <c r="F17" s="21">
        <f t="shared" si="0"/>
        <v>0</v>
      </c>
      <c r="H17" s="18"/>
      <c r="I17" s="124"/>
      <c r="J17" s="125"/>
      <c r="K17" s="125"/>
    </row>
    <row r="18" spans="1:11" ht="10.5" customHeight="1"/>
    <row r="19" spans="1:11">
      <c r="A19" s="105" t="s">
        <v>26</v>
      </c>
      <c r="B19" s="105"/>
      <c r="C19" s="105"/>
      <c r="D19" s="105"/>
      <c r="E19" s="106">
        <f>SUM(F8:F17)</f>
        <v>0</v>
      </c>
      <c r="F19" s="106"/>
    </row>
    <row r="20" spans="1:11">
      <c r="A20" s="1"/>
      <c r="B20" s="64"/>
      <c r="C20" s="1"/>
      <c r="D20" s="1"/>
      <c r="E20" s="61"/>
      <c r="F20" s="61"/>
    </row>
    <row r="21" spans="1:11">
      <c r="A21" s="1"/>
      <c r="B21" s="64"/>
      <c r="C21" s="1"/>
      <c r="D21" s="1"/>
      <c r="E21" s="61"/>
      <c r="F21" s="61"/>
    </row>
    <row r="22" spans="1:11" ht="17.25" customHeight="1">
      <c r="A22" s="103" t="s">
        <v>39</v>
      </c>
      <c r="B22" s="104"/>
      <c r="C22" s="104"/>
      <c r="D22" s="104"/>
      <c r="E22" s="104"/>
      <c r="F22" s="104"/>
    </row>
    <row r="23" spans="1:11" ht="33.75">
      <c r="A23" s="2" t="s">
        <v>79</v>
      </c>
      <c r="B23" s="65" t="s">
        <v>0</v>
      </c>
      <c r="C23" s="2" t="s">
        <v>1</v>
      </c>
      <c r="D23" s="2" t="s">
        <v>2</v>
      </c>
      <c r="E23" s="26" t="s">
        <v>3</v>
      </c>
      <c r="F23" s="2" t="s">
        <v>4</v>
      </c>
    </row>
    <row r="24" spans="1:11" s="23" customFormat="1" ht="39.75" customHeight="1">
      <c r="A24" s="114" t="s">
        <v>106</v>
      </c>
      <c r="B24" s="80" t="s">
        <v>89</v>
      </c>
      <c r="C24" s="112" t="s">
        <v>10</v>
      </c>
      <c r="D24" s="112">
        <v>1</v>
      </c>
      <c r="E24" s="113">
        <v>0</v>
      </c>
      <c r="F24" s="113">
        <f>D24*E24</f>
        <v>0</v>
      </c>
    </row>
    <row r="25" spans="1:11" s="23" customFormat="1" ht="12.75">
      <c r="A25" s="114"/>
      <c r="B25" s="80" t="s">
        <v>90</v>
      </c>
      <c r="C25" s="112"/>
      <c r="D25" s="112"/>
      <c r="E25" s="113"/>
      <c r="F25" s="113"/>
    </row>
    <row r="26" spans="1:11" s="23" customFormat="1" ht="12.75">
      <c r="A26" s="114"/>
      <c r="B26" s="80" t="s">
        <v>102</v>
      </c>
      <c r="C26" s="112"/>
      <c r="D26" s="112"/>
      <c r="E26" s="113"/>
      <c r="F26" s="113"/>
    </row>
    <row r="27" spans="1:11" s="23" customFormat="1" ht="94.5" customHeight="1">
      <c r="A27" s="58" t="s">
        <v>107</v>
      </c>
      <c r="B27" s="80" t="s">
        <v>87</v>
      </c>
      <c r="C27" s="41" t="s">
        <v>10</v>
      </c>
      <c r="D27" s="41">
        <v>1</v>
      </c>
      <c r="E27" s="42">
        <v>0</v>
      </c>
      <c r="F27" s="42">
        <f>D27*E27</f>
        <v>0</v>
      </c>
    </row>
    <row r="28" spans="1:11" s="23" customFormat="1" ht="95.25" customHeight="1">
      <c r="A28" s="60" t="s">
        <v>108</v>
      </c>
      <c r="B28" s="81" t="s">
        <v>88</v>
      </c>
      <c r="C28" s="44" t="s">
        <v>10</v>
      </c>
      <c r="D28" s="44">
        <v>1</v>
      </c>
      <c r="E28" s="45">
        <v>0</v>
      </c>
      <c r="F28" s="45">
        <f>D28*E28</f>
        <v>0</v>
      </c>
    </row>
    <row r="29" spans="1:11" s="23" customFormat="1" ht="22.5">
      <c r="A29" s="60" t="s">
        <v>109</v>
      </c>
      <c r="B29" s="83" t="s">
        <v>36</v>
      </c>
      <c r="C29" s="47" t="s">
        <v>37</v>
      </c>
      <c r="D29" s="70">
        <v>1</v>
      </c>
      <c r="E29" s="48">
        <v>0</v>
      </c>
      <c r="F29" s="48">
        <f>D29*E29</f>
        <v>0</v>
      </c>
    </row>
    <row r="30" spans="1:11" s="18" customFormat="1" ht="15" customHeight="1">
      <c r="A30" s="117" t="s">
        <v>40</v>
      </c>
      <c r="B30" s="118"/>
      <c r="C30" s="118"/>
      <c r="D30" s="118"/>
      <c r="E30" s="115">
        <f>SUM(F24:F29)</f>
        <v>0</v>
      </c>
      <c r="F30" s="116"/>
    </row>
    <row r="31" spans="1:11" s="18" customFormat="1" ht="15" customHeight="1">
      <c r="A31" s="72"/>
      <c r="B31" s="73"/>
      <c r="C31" s="73"/>
      <c r="D31" s="73"/>
      <c r="E31" s="74"/>
      <c r="F31" s="75"/>
    </row>
    <row r="32" spans="1:11" s="18" customFormat="1">
      <c r="A32" s="119" t="s">
        <v>136</v>
      </c>
      <c r="B32" s="120"/>
      <c r="C32" s="120"/>
      <c r="D32" s="121"/>
      <c r="E32" s="122">
        <f>E19+E30</f>
        <v>0</v>
      </c>
      <c r="F32" s="123"/>
    </row>
  </sheetData>
  <mergeCells count="15">
    <mergeCell ref="A2:F2"/>
    <mergeCell ref="A4:F4"/>
    <mergeCell ref="A19:D19"/>
    <mergeCell ref="E19:F19"/>
    <mergeCell ref="I17:K17"/>
    <mergeCell ref="A30:D30"/>
    <mergeCell ref="E30:F30"/>
    <mergeCell ref="A32:D32"/>
    <mergeCell ref="E32:F32"/>
    <mergeCell ref="A22:F22"/>
    <mergeCell ref="A24:A26"/>
    <mergeCell ref="C24:C26"/>
    <mergeCell ref="D24:D26"/>
    <mergeCell ref="E24:E26"/>
    <mergeCell ref="F24:F26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2" manualBreakCount="2">
    <brk id="9" max="5" man="1"/>
    <brk id="2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N39"/>
  <sheetViews>
    <sheetView view="pageBreakPreview" topLeftCell="A16" zoomScale="110" zoomScaleSheetLayoutView="110" workbookViewId="0">
      <selection activeCell="E28" sqref="E28"/>
    </sheetView>
  </sheetViews>
  <sheetFormatPr defaultRowHeight="15"/>
  <cols>
    <col min="1" max="1" width="4.28515625" style="62" bestFit="1" customWidth="1"/>
    <col min="2" max="2" width="33" style="62" customWidth="1"/>
    <col min="3" max="3" width="7.42578125" bestFit="1" customWidth="1"/>
    <col min="4" max="4" width="7" bestFit="1" customWidth="1"/>
    <col min="5" max="5" width="11.7109375" style="22" bestFit="1" customWidth="1"/>
    <col min="6" max="6" width="11" customWidth="1"/>
  </cols>
  <sheetData>
    <row r="1" spans="1:6" ht="6" customHeight="1"/>
    <row r="2" spans="1:6" ht="24" customHeight="1">
      <c r="A2" s="102" t="s">
        <v>129</v>
      </c>
      <c r="B2" s="102"/>
      <c r="C2" s="102"/>
      <c r="D2" s="102"/>
      <c r="E2" s="102"/>
      <c r="F2" s="102"/>
    </row>
    <row r="3" spans="1:6" ht="4.5" customHeight="1">
      <c r="A3" s="63"/>
      <c r="B3" s="63"/>
      <c r="C3" s="28"/>
      <c r="D3" s="28"/>
      <c r="E3" s="24"/>
      <c r="F3" s="28"/>
    </row>
    <row r="4" spans="1:6" ht="17.25" customHeight="1">
      <c r="A4" s="103" t="s">
        <v>25</v>
      </c>
      <c r="B4" s="104"/>
      <c r="C4" s="104"/>
      <c r="D4" s="104"/>
      <c r="E4" s="104"/>
      <c r="F4" s="104"/>
    </row>
    <row r="5" spans="1:6">
      <c r="A5" s="64"/>
      <c r="B5" s="64"/>
      <c r="C5" s="1"/>
      <c r="D5" s="1"/>
      <c r="E5" s="25"/>
      <c r="F5" s="1"/>
    </row>
    <row r="6" spans="1:6" ht="33.75">
      <c r="A6" s="65" t="s">
        <v>78</v>
      </c>
      <c r="B6" s="65" t="s">
        <v>0</v>
      </c>
      <c r="C6" s="2" t="s">
        <v>1</v>
      </c>
      <c r="D6" s="2" t="s">
        <v>2</v>
      </c>
      <c r="E6" s="26" t="s">
        <v>3</v>
      </c>
      <c r="F6" s="2" t="s">
        <v>4</v>
      </c>
    </row>
    <row r="7" spans="1:6" ht="82.5" customHeight="1">
      <c r="A7" s="54"/>
      <c r="B7" s="39" t="s">
        <v>27</v>
      </c>
      <c r="C7" s="13"/>
      <c r="D7" s="13"/>
      <c r="E7" s="27"/>
      <c r="F7" s="13"/>
    </row>
    <row r="8" spans="1:6" ht="308.25" customHeight="1">
      <c r="A8" s="55" t="s">
        <v>111</v>
      </c>
      <c r="B8" s="76" t="s">
        <v>84</v>
      </c>
      <c r="C8" s="15" t="s">
        <v>5</v>
      </c>
      <c r="D8" s="15">
        <v>2</v>
      </c>
      <c r="E8" s="20">
        <v>0</v>
      </c>
      <c r="F8" s="20">
        <f>E8*D8</f>
        <v>0</v>
      </c>
    </row>
    <row r="9" spans="1:6" ht="261" customHeight="1">
      <c r="A9" s="55" t="s">
        <v>112</v>
      </c>
      <c r="B9" s="77" t="s">
        <v>85</v>
      </c>
      <c r="C9" s="15" t="s">
        <v>5</v>
      </c>
      <c r="D9" s="15">
        <v>1</v>
      </c>
      <c r="E9" s="20">
        <v>0</v>
      </c>
      <c r="F9" s="20">
        <f>E9*D9</f>
        <v>0</v>
      </c>
    </row>
    <row r="10" spans="1:6" ht="72" customHeight="1">
      <c r="A10" s="56" t="s">
        <v>113</v>
      </c>
      <c r="B10" s="78" t="s">
        <v>86</v>
      </c>
      <c r="C10" s="14" t="s">
        <v>5</v>
      </c>
      <c r="D10" s="14">
        <v>1</v>
      </c>
      <c r="E10" s="21">
        <v>0</v>
      </c>
      <c r="F10" s="21">
        <f t="shared" ref="F10:F17" si="0">E10*D10</f>
        <v>0</v>
      </c>
    </row>
    <row r="11" spans="1:6" ht="45">
      <c r="A11" s="56" t="s">
        <v>114</v>
      </c>
      <c r="B11" s="77" t="s">
        <v>41</v>
      </c>
      <c r="C11" s="14" t="s">
        <v>5</v>
      </c>
      <c r="D11" s="15">
        <v>4</v>
      </c>
      <c r="E11" s="20">
        <v>0</v>
      </c>
      <c r="F11" s="21">
        <f t="shared" si="0"/>
        <v>0</v>
      </c>
    </row>
    <row r="12" spans="1:6" ht="123.75">
      <c r="A12" s="57" t="s">
        <v>115</v>
      </c>
      <c r="B12" s="77" t="s">
        <v>83</v>
      </c>
      <c r="C12" s="16" t="s">
        <v>5</v>
      </c>
      <c r="D12" s="16">
        <v>1</v>
      </c>
      <c r="E12" s="17">
        <v>0</v>
      </c>
      <c r="F12" s="19">
        <f t="shared" si="0"/>
        <v>0</v>
      </c>
    </row>
    <row r="13" spans="1:6" ht="135.75" customHeight="1">
      <c r="A13" s="56" t="s">
        <v>116</v>
      </c>
      <c r="B13" s="79" t="s">
        <v>82</v>
      </c>
      <c r="C13" s="15" t="s">
        <v>5</v>
      </c>
      <c r="D13" s="15">
        <v>1</v>
      </c>
      <c r="E13" s="20">
        <v>0</v>
      </c>
      <c r="F13" s="21">
        <f t="shared" si="0"/>
        <v>0</v>
      </c>
    </row>
    <row r="14" spans="1:6" ht="24" customHeight="1">
      <c r="A14" s="57" t="s">
        <v>117</v>
      </c>
      <c r="B14" s="77" t="s">
        <v>8</v>
      </c>
      <c r="C14" s="15" t="s">
        <v>46</v>
      </c>
      <c r="D14" s="15">
        <v>1</v>
      </c>
      <c r="E14" s="20">
        <v>0</v>
      </c>
      <c r="F14" s="21">
        <f t="shared" si="0"/>
        <v>0</v>
      </c>
    </row>
    <row r="15" spans="1:6" ht="75" customHeight="1">
      <c r="A15" s="57" t="s">
        <v>118</v>
      </c>
      <c r="B15" s="79" t="s">
        <v>6</v>
      </c>
      <c r="C15" s="16" t="s">
        <v>7</v>
      </c>
      <c r="D15" s="16">
        <v>1</v>
      </c>
      <c r="E15" s="17">
        <v>0</v>
      </c>
      <c r="F15" s="19">
        <f t="shared" si="0"/>
        <v>0</v>
      </c>
    </row>
    <row r="16" spans="1:6" ht="30" customHeight="1">
      <c r="A16" s="56" t="s">
        <v>119</v>
      </c>
      <c r="B16" s="77" t="s">
        <v>9</v>
      </c>
      <c r="C16" s="15" t="s">
        <v>7</v>
      </c>
      <c r="D16" s="15">
        <v>1</v>
      </c>
      <c r="E16" s="20">
        <v>0</v>
      </c>
      <c r="F16" s="21">
        <f t="shared" si="0"/>
        <v>0</v>
      </c>
    </row>
    <row r="17" spans="1:6" ht="127.5" customHeight="1">
      <c r="A17" s="56" t="s">
        <v>120</v>
      </c>
      <c r="B17" s="77" t="s">
        <v>95</v>
      </c>
      <c r="C17" s="15" t="s">
        <v>37</v>
      </c>
      <c r="D17" s="15">
        <v>1</v>
      </c>
      <c r="E17" s="20">
        <v>0</v>
      </c>
      <c r="F17" s="21">
        <f t="shared" si="0"/>
        <v>0</v>
      </c>
    </row>
    <row r="18" spans="1:6" ht="10.5" customHeight="1"/>
    <row r="19" spans="1:6">
      <c r="A19" s="105" t="s">
        <v>26</v>
      </c>
      <c r="B19" s="105"/>
      <c r="C19" s="105"/>
      <c r="D19" s="105"/>
      <c r="E19" s="106">
        <f>SUM(F8:F17)</f>
        <v>0</v>
      </c>
      <c r="F19" s="106"/>
    </row>
    <row r="20" spans="1:6">
      <c r="A20" s="64"/>
      <c r="B20" s="64"/>
      <c r="C20" s="1"/>
      <c r="D20" s="1"/>
      <c r="E20" s="61"/>
      <c r="F20" s="61"/>
    </row>
    <row r="21" spans="1:6">
      <c r="A21" s="64"/>
      <c r="B21" s="64"/>
      <c r="C21" s="1"/>
      <c r="D21" s="1"/>
      <c r="E21" s="61"/>
      <c r="F21" s="61"/>
    </row>
    <row r="22" spans="1:6" ht="17.25" customHeight="1">
      <c r="A22" s="103" t="s">
        <v>39</v>
      </c>
      <c r="B22" s="104"/>
      <c r="C22" s="104"/>
      <c r="D22" s="104"/>
      <c r="E22" s="104"/>
      <c r="F22" s="104"/>
    </row>
    <row r="23" spans="1:6" ht="33.75">
      <c r="A23" s="65" t="s">
        <v>79</v>
      </c>
      <c r="B23" s="65" t="s">
        <v>0</v>
      </c>
      <c r="C23" s="2" t="s">
        <v>1</v>
      </c>
      <c r="D23" s="2" t="s">
        <v>2</v>
      </c>
      <c r="E23" s="26" t="s">
        <v>3</v>
      </c>
      <c r="F23" s="2" t="s">
        <v>4</v>
      </c>
    </row>
    <row r="24" spans="1:6" s="23" customFormat="1" ht="39.75" customHeight="1">
      <c r="A24" s="114" t="s">
        <v>106</v>
      </c>
      <c r="B24" s="80" t="s">
        <v>89</v>
      </c>
      <c r="C24" s="112" t="s">
        <v>10</v>
      </c>
      <c r="D24" s="112">
        <v>1</v>
      </c>
      <c r="E24" s="113">
        <v>0</v>
      </c>
      <c r="F24" s="113">
        <f>D24*E24</f>
        <v>0</v>
      </c>
    </row>
    <row r="25" spans="1:6" s="23" customFormat="1" ht="12.75">
      <c r="A25" s="114"/>
      <c r="B25" s="80" t="s">
        <v>90</v>
      </c>
      <c r="C25" s="112"/>
      <c r="D25" s="112"/>
      <c r="E25" s="113"/>
      <c r="F25" s="113"/>
    </row>
    <row r="26" spans="1:6" s="23" customFormat="1" ht="12.75">
      <c r="A26" s="114"/>
      <c r="B26" s="80" t="s">
        <v>102</v>
      </c>
      <c r="C26" s="112"/>
      <c r="D26" s="112"/>
      <c r="E26" s="113"/>
      <c r="F26" s="113"/>
    </row>
    <row r="27" spans="1:6" s="23" customFormat="1" ht="94.5" customHeight="1">
      <c r="A27" s="58" t="s">
        <v>107</v>
      </c>
      <c r="B27" s="80" t="s">
        <v>87</v>
      </c>
      <c r="C27" s="41" t="s">
        <v>10</v>
      </c>
      <c r="D27" s="41">
        <v>1</v>
      </c>
      <c r="E27" s="42">
        <v>0</v>
      </c>
      <c r="F27" s="42">
        <f>D27*E27</f>
        <v>0</v>
      </c>
    </row>
    <row r="28" spans="1:6" s="23" customFormat="1" ht="81" customHeight="1">
      <c r="A28" s="60" t="s">
        <v>108</v>
      </c>
      <c r="B28" s="83" t="s">
        <v>100</v>
      </c>
      <c r="C28" s="47" t="s">
        <v>47</v>
      </c>
      <c r="D28" s="47">
        <v>90</v>
      </c>
      <c r="E28" s="48">
        <v>0</v>
      </c>
      <c r="F28" s="42">
        <f>D28*E28</f>
        <v>0</v>
      </c>
    </row>
    <row r="29" spans="1:6" s="23" customFormat="1" ht="95.25" customHeight="1">
      <c r="A29" s="59" t="s">
        <v>109</v>
      </c>
      <c r="B29" s="81" t="s">
        <v>88</v>
      </c>
      <c r="C29" s="44" t="s">
        <v>10</v>
      </c>
      <c r="D29" s="44">
        <v>1</v>
      </c>
      <c r="E29" s="45">
        <v>0</v>
      </c>
      <c r="F29" s="45">
        <f>D29*E29</f>
        <v>0</v>
      </c>
    </row>
    <row r="30" spans="1:6" s="23" customFormat="1" ht="26.25" customHeight="1">
      <c r="A30" s="59" t="s">
        <v>110</v>
      </c>
      <c r="B30" s="80" t="s">
        <v>96</v>
      </c>
      <c r="C30" s="41" t="s">
        <v>10</v>
      </c>
      <c r="D30" s="41">
        <v>1</v>
      </c>
      <c r="E30" s="42">
        <v>0</v>
      </c>
      <c r="F30" s="42">
        <f>D30*E30</f>
        <v>0</v>
      </c>
    </row>
    <row r="31" spans="1:6" s="23" customFormat="1" ht="56.25">
      <c r="A31" s="58" t="s">
        <v>121</v>
      </c>
      <c r="B31" s="80" t="s">
        <v>94</v>
      </c>
      <c r="C31" s="41" t="s">
        <v>10</v>
      </c>
      <c r="D31" s="41">
        <v>1</v>
      </c>
      <c r="E31" s="42">
        <v>0</v>
      </c>
      <c r="F31" s="42">
        <f>E31*D31</f>
        <v>0</v>
      </c>
    </row>
    <row r="32" spans="1:6" s="23" customFormat="1" ht="33.75">
      <c r="A32" s="58" t="s">
        <v>122</v>
      </c>
      <c r="B32" s="80" t="s">
        <v>48</v>
      </c>
      <c r="C32" s="41" t="s">
        <v>98</v>
      </c>
      <c r="D32" s="41">
        <v>5</v>
      </c>
      <c r="E32" s="42">
        <v>0</v>
      </c>
      <c r="F32" s="42">
        <f>D32*E32</f>
        <v>0</v>
      </c>
    </row>
    <row r="33" spans="1:14" s="23" customFormat="1" ht="33.75">
      <c r="A33" s="58" t="s">
        <v>123</v>
      </c>
      <c r="B33" s="80" t="s">
        <v>97</v>
      </c>
      <c r="C33" s="41" t="s">
        <v>98</v>
      </c>
      <c r="D33" s="41">
        <v>5.4</v>
      </c>
      <c r="E33" s="42">
        <v>0</v>
      </c>
      <c r="F33" s="42">
        <f>D33*E33</f>
        <v>0</v>
      </c>
    </row>
    <row r="34" spans="1:14" s="23" customFormat="1" ht="12.75">
      <c r="A34" s="58" t="s">
        <v>124</v>
      </c>
      <c r="B34" s="80" t="s">
        <v>49</v>
      </c>
      <c r="C34" s="41" t="s">
        <v>99</v>
      </c>
      <c r="D34" s="41">
        <v>5</v>
      </c>
      <c r="E34" s="42">
        <v>0</v>
      </c>
      <c r="F34" s="42">
        <f>D34*E34</f>
        <v>0</v>
      </c>
    </row>
    <row r="35" spans="1:14" s="23" customFormat="1" ht="33.75">
      <c r="A35" s="59" t="s">
        <v>125</v>
      </c>
      <c r="B35" s="81" t="s">
        <v>50</v>
      </c>
      <c r="C35" s="44" t="s">
        <v>51</v>
      </c>
      <c r="D35" s="44">
        <v>5</v>
      </c>
      <c r="E35" s="45">
        <v>0</v>
      </c>
      <c r="F35" s="45">
        <f>D35*E35</f>
        <v>0</v>
      </c>
    </row>
    <row r="36" spans="1:14" s="23" customFormat="1" ht="22.5">
      <c r="A36" s="58" t="s">
        <v>126</v>
      </c>
      <c r="B36" s="80" t="s">
        <v>36</v>
      </c>
      <c r="C36" s="41" t="s">
        <v>37</v>
      </c>
      <c r="D36" s="46">
        <v>1</v>
      </c>
      <c r="E36" s="42">
        <v>0</v>
      </c>
      <c r="F36" s="42">
        <f>D36*E36</f>
        <v>0</v>
      </c>
    </row>
    <row r="37" spans="1:14" s="18" customFormat="1" ht="15" customHeight="1">
      <c r="A37" s="117" t="s">
        <v>40</v>
      </c>
      <c r="B37" s="118"/>
      <c r="C37" s="118"/>
      <c r="D37" s="131"/>
      <c r="E37" s="132">
        <f>SUM(F24:F36)</f>
        <v>0</v>
      </c>
      <c r="F37" s="116"/>
      <c r="G37" s="36"/>
      <c r="H37" s="36"/>
      <c r="I37" s="36"/>
      <c r="J37" s="36"/>
      <c r="K37" s="36"/>
      <c r="L37" s="36"/>
      <c r="M37" s="36"/>
      <c r="N37" s="36"/>
    </row>
    <row r="38" spans="1:14" s="18" customFormat="1" ht="15" customHeight="1">
      <c r="A38" s="133"/>
      <c r="B38" s="134"/>
      <c r="C38" s="134"/>
      <c r="D38" s="134"/>
      <c r="E38" s="134"/>
      <c r="F38" s="135"/>
      <c r="G38" s="36"/>
      <c r="H38" s="36"/>
      <c r="I38" s="36"/>
      <c r="J38" s="36"/>
      <c r="K38" s="36"/>
      <c r="L38" s="36"/>
      <c r="M38" s="36"/>
      <c r="N38" s="36"/>
    </row>
    <row r="39" spans="1:14" s="18" customFormat="1">
      <c r="A39" s="126" t="s">
        <v>137</v>
      </c>
      <c r="B39" s="127"/>
      <c r="C39" s="127"/>
      <c r="D39" s="128"/>
      <c r="E39" s="129">
        <f>E19+E37</f>
        <v>0</v>
      </c>
      <c r="F39" s="130"/>
    </row>
  </sheetData>
  <mergeCells count="15">
    <mergeCell ref="A2:F2"/>
    <mergeCell ref="A4:F4"/>
    <mergeCell ref="A19:D19"/>
    <mergeCell ref="E19:F19"/>
    <mergeCell ref="A39:D39"/>
    <mergeCell ref="E39:F39"/>
    <mergeCell ref="A37:D37"/>
    <mergeCell ref="E37:F37"/>
    <mergeCell ref="A22:F22"/>
    <mergeCell ref="A24:A26"/>
    <mergeCell ref="C24:C26"/>
    <mergeCell ref="D24:D26"/>
    <mergeCell ref="E24:E26"/>
    <mergeCell ref="F24:F26"/>
    <mergeCell ref="A38:F38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20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view="pageBreakPreview" topLeftCell="A26" zoomScale="110" zoomScaleSheetLayoutView="110" workbookViewId="0">
      <selection activeCell="B26" sqref="B1:B1048576"/>
    </sheetView>
  </sheetViews>
  <sheetFormatPr defaultRowHeight="15"/>
  <cols>
    <col min="1" max="1" width="3.7109375" bestFit="1" customWidth="1"/>
    <col min="2" max="2" width="33" style="62" customWidth="1"/>
    <col min="3" max="3" width="7.42578125" bestFit="1" customWidth="1"/>
    <col min="4" max="4" width="7" bestFit="1" customWidth="1"/>
    <col min="5" max="5" width="11.7109375" style="22" bestFit="1" customWidth="1"/>
    <col min="6" max="6" width="11" customWidth="1"/>
  </cols>
  <sheetData>
    <row r="1" spans="1:6" ht="6" customHeight="1"/>
    <row r="2" spans="1:6" ht="24" customHeight="1">
      <c r="A2" s="102" t="s">
        <v>104</v>
      </c>
      <c r="B2" s="102"/>
      <c r="C2" s="102"/>
      <c r="D2" s="102"/>
      <c r="E2" s="102"/>
      <c r="F2" s="102"/>
    </row>
    <row r="3" spans="1:6" ht="4.5" customHeight="1">
      <c r="A3" s="28"/>
      <c r="B3" s="63"/>
      <c r="C3" s="28"/>
      <c r="D3" s="28"/>
      <c r="E3" s="24"/>
      <c r="F3" s="28"/>
    </row>
    <row r="4" spans="1:6" ht="17.25" customHeight="1">
      <c r="A4" s="103" t="s">
        <v>25</v>
      </c>
      <c r="B4" s="104"/>
      <c r="C4" s="104"/>
      <c r="D4" s="104"/>
      <c r="E4" s="104"/>
      <c r="F4" s="104"/>
    </row>
    <row r="5" spans="1:6">
      <c r="A5" s="1"/>
      <c r="B5" s="64"/>
      <c r="C5" s="1"/>
      <c r="D5" s="1"/>
      <c r="E5" s="25"/>
      <c r="F5" s="1"/>
    </row>
    <row r="6" spans="1:6" ht="33.75">
      <c r="A6" s="2" t="s">
        <v>78</v>
      </c>
      <c r="B6" s="65" t="s">
        <v>0</v>
      </c>
      <c r="C6" s="2" t="s">
        <v>1</v>
      </c>
      <c r="D6" s="2" t="s">
        <v>2</v>
      </c>
      <c r="E6" s="26" t="s">
        <v>3</v>
      </c>
      <c r="F6" s="2" t="s">
        <v>4</v>
      </c>
    </row>
    <row r="7" spans="1:6" ht="82.5" customHeight="1">
      <c r="A7" s="13"/>
      <c r="B7" s="39" t="s">
        <v>27</v>
      </c>
      <c r="C7" s="13"/>
      <c r="D7" s="13"/>
      <c r="E7" s="27"/>
      <c r="F7" s="13"/>
    </row>
    <row r="8" spans="1:6" ht="308.25" customHeight="1">
      <c r="A8" s="55" t="s">
        <v>111</v>
      </c>
      <c r="B8" s="76" t="s">
        <v>84</v>
      </c>
      <c r="C8" s="15" t="s">
        <v>5</v>
      </c>
      <c r="D8" s="15">
        <v>2</v>
      </c>
      <c r="E8" s="20">
        <v>0</v>
      </c>
      <c r="F8" s="20">
        <f>E8*D8</f>
        <v>0</v>
      </c>
    </row>
    <row r="9" spans="1:6" ht="261" customHeight="1">
      <c r="A9" s="55" t="s">
        <v>112</v>
      </c>
      <c r="B9" s="77" t="s">
        <v>85</v>
      </c>
      <c r="C9" s="15" t="s">
        <v>5</v>
      </c>
      <c r="D9" s="15">
        <v>1</v>
      </c>
      <c r="E9" s="20">
        <v>0</v>
      </c>
      <c r="F9" s="20">
        <f>E9*D9</f>
        <v>0</v>
      </c>
    </row>
    <row r="10" spans="1:6" ht="72" customHeight="1">
      <c r="A10" s="56" t="s">
        <v>113</v>
      </c>
      <c r="B10" s="78" t="s">
        <v>86</v>
      </c>
      <c r="C10" s="14" t="s">
        <v>5</v>
      </c>
      <c r="D10" s="14">
        <v>1</v>
      </c>
      <c r="E10" s="21">
        <v>0</v>
      </c>
      <c r="F10" s="21">
        <f t="shared" ref="F10:F17" si="0">E10*D10</f>
        <v>0</v>
      </c>
    </row>
    <row r="11" spans="1:6" ht="45">
      <c r="A11" s="56" t="s">
        <v>114</v>
      </c>
      <c r="B11" s="77" t="s">
        <v>41</v>
      </c>
      <c r="C11" s="14" t="s">
        <v>5</v>
      </c>
      <c r="D11" s="15">
        <v>4</v>
      </c>
      <c r="E11" s="20">
        <v>0</v>
      </c>
      <c r="F11" s="21">
        <f t="shared" si="0"/>
        <v>0</v>
      </c>
    </row>
    <row r="12" spans="1:6" ht="123.75">
      <c r="A12" s="57" t="s">
        <v>115</v>
      </c>
      <c r="B12" s="77" t="s">
        <v>83</v>
      </c>
      <c r="C12" s="16" t="s">
        <v>5</v>
      </c>
      <c r="D12" s="16">
        <v>1</v>
      </c>
      <c r="E12" s="17">
        <v>0</v>
      </c>
      <c r="F12" s="19">
        <f t="shared" si="0"/>
        <v>0</v>
      </c>
    </row>
    <row r="13" spans="1:6" ht="135.75" customHeight="1">
      <c r="A13" s="56" t="s">
        <v>116</v>
      </c>
      <c r="B13" s="79" t="s">
        <v>82</v>
      </c>
      <c r="C13" s="15" t="s">
        <v>5</v>
      </c>
      <c r="D13" s="15">
        <v>1</v>
      </c>
      <c r="E13" s="20">
        <v>0</v>
      </c>
      <c r="F13" s="21">
        <f t="shared" si="0"/>
        <v>0</v>
      </c>
    </row>
    <row r="14" spans="1:6" ht="24" customHeight="1">
      <c r="A14" s="57" t="s">
        <v>117</v>
      </c>
      <c r="B14" s="77" t="s">
        <v>8</v>
      </c>
      <c r="C14" s="15" t="s">
        <v>46</v>
      </c>
      <c r="D14" s="15">
        <v>1</v>
      </c>
      <c r="E14" s="20">
        <v>0</v>
      </c>
      <c r="F14" s="21">
        <f t="shared" si="0"/>
        <v>0</v>
      </c>
    </row>
    <row r="15" spans="1:6" ht="75" customHeight="1">
      <c r="A15" s="57" t="s">
        <v>118</v>
      </c>
      <c r="B15" s="79" t="s">
        <v>6</v>
      </c>
      <c r="C15" s="16" t="s">
        <v>7</v>
      </c>
      <c r="D15" s="16">
        <v>1</v>
      </c>
      <c r="E15" s="17">
        <v>0</v>
      </c>
      <c r="F15" s="19">
        <f t="shared" si="0"/>
        <v>0</v>
      </c>
    </row>
    <row r="16" spans="1:6" ht="30" customHeight="1">
      <c r="A16" s="56" t="s">
        <v>119</v>
      </c>
      <c r="B16" s="77" t="s">
        <v>9</v>
      </c>
      <c r="C16" s="15" t="s">
        <v>7</v>
      </c>
      <c r="D16" s="15">
        <v>1</v>
      </c>
      <c r="E16" s="20">
        <v>0</v>
      </c>
      <c r="F16" s="21">
        <f t="shared" si="0"/>
        <v>0</v>
      </c>
    </row>
    <row r="17" spans="1:6" ht="118.5" customHeight="1">
      <c r="A17" s="56" t="s">
        <v>120</v>
      </c>
      <c r="B17" s="77" t="s">
        <v>92</v>
      </c>
      <c r="C17" s="15" t="s">
        <v>37</v>
      </c>
      <c r="D17" s="15">
        <v>1</v>
      </c>
      <c r="E17" s="20">
        <v>0</v>
      </c>
      <c r="F17" s="21">
        <f t="shared" si="0"/>
        <v>0</v>
      </c>
    </row>
    <row r="18" spans="1:6" ht="10.5" customHeight="1"/>
    <row r="19" spans="1:6">
      <c r="A19" s="105" t="s">
        <v>26</v>
      </c>
      <c r="B19" s="105"/>
      <c r="C19" s="105"/>
      <c r="D19" s="105"/>
      <c r="E19" s="106">
        <f>SUM(F8:F17)</f>
        <v>0</v>
      </c>
      <c r="F19" s="106"/>
    </row>
    <row r="20" spans="1:6">
      <c r="A20" s="1"/>
      <c r="B20" s="64"/>
      <c r="C20" s="1"/>
      <c r="D20" s="1"/>
      <c r="E20" s="61"/>
      <c r="F20" s="61"/>
    </row>
    <row r="21" spans="1:6">
      <c r="A21" s="1"/>
      <c r="B21" s="64"/>
      <c r="C21" s="1"/>
      <c r="D21" s="1"/>
      <c r="E21" s="61"/>
      <c r="F21" s="61"/>
    </row>
    <row r="22" spans="1:6" ht="17.25" customHeight="1">
      <c r="A22" s="103" t="s">
        <v>39</v>
      </c>
      <c r="B22" s="104"/>
      <c r="C22" s="104"/>
      <c r="D22" s="104"/>
      <c r="E22" s="104"/>
      <c r="F22" s="104"/>
    </row>
    <row r="23" spans="1:6" ht="33.75">
      <c r="A23" s="2" t="s">
        <v>79</v>
      </c>
      <c r="B23" s="65" t="s">
        <v>0</v>
      </c>
      <c r="C23" s="2" t="s">
        <v>1</v>
      </c>
      <c r="D23" s="2" t="s">
        <v>2</v>
      </c>
      <c r="E23" s="26" t="s">
        <v>3</v>
      </c>
      <c r="F23" s="2" t="s">
        <v>4</v>
      </c>
    </row>
    <row r="24" spans="1:6" s="23" customFormat="1" ht="39.75" customHeight="1">
      <c r="A24" s="137" t="s">
        <v>106</v>
      </c>
      <c r="B24" s="80" t="s">
        <v>89</v>
      </c>
      <c r="C24" s="112" t="s">
        <v>10</v>
      </c>
      <c r="D24" s="112">
        <v>1</v>
      </c>
      <c r="E24" s="113">
        <v>0</v>
      </c>
      <c r="F24" s="113">
        <f>D24*E24</f>
        <v>0</v>
      </c>
    </row>
    <row r="25" spans="1:6" s="23" customFormat="1" ht="12.75">
      <c r="A25" s="137"/>
      <c r="B25" s="80" t="s">
        <v>90</v>
      </c>
      <c r="C25" s="112"/>
      <c r="D25" s="112"/>
      <c r="E25" s="113"/>
      <c r="F25" s="113"/>
    </row>
    <row r="26" spans="1:6" s="23" customFormat="1" ht="12.75">
      <c r="A26" s="137"/>
      <c r="B26" s="80" t="s">
        <v>102</v>
      </c>
      <c r="C26" s="112"/>
      <c r="D26" s="112"/>
      <c r="E26" s="113"/>
      <c r="F26" s="113"/>
    </row>
    <row r="27" spans="1:6" s="23" customFormat="1" ht="94.5" customHeight="1">
      <c r="A27" s="40" t="s">
        <v>107</v>
      </c>
      <c r="B27" s="80" t="s">
        <v>87</v>
      </c>
      <c r="C27" s="41" t="s">
        <v>10</v>
      </c>
      <c r="D27" s="41">
        <v>1</v>
      </c>
      <c r="E27" s="42">
        <v>0</v>
      </c>
      <c r="F27" s="42">
        <f>D27*E27</f>
        <v>0</v>
      </c>
    </row>
    <row r="28" spans="1:6" s="23" customFormat="1" ht="90" customHeight="1">
      <c r="A28" s="43" t="s">
        <v>108</v>
      </c>
      <c r="B28" s="81" t="s">
        <v>88</v>
      </c>
      <c r="C28" s="44" t="s">
        <v>10</v>
      </c>
      <c r="D28" s="44">
        <v>1</v>
      </c>
      <c r="E28" s="45">
        <v>0</v>
      </c>
      <c r="F28" s="45">
        <f>D28*E28</f>
        <v>0</v>
      </c>
    </row>
    <row r="29" spans="1:6" s="23" customFormat="1" ht="22.5">
      <c r="A29" s="40" t="s">
        <v>109</v>
      </c>
      <c r="B29" s="80" t="s">
        <v>93</v>
      </c>
      <c r="C29" s="41" t="s">
        <v>10</v>
      </c>
      <c r="D29" s="41">
        <v>1</v>
      </c>
      <c r="E29" s="42">
        <v>0</v>
      </c>
      <c r="F29" s="42">
        <f>D29*E29</f>
        <v>0</v>
      </c>
    </row>
    <row r="30" spans="1:6" s="23" customFormat="1" ht="56.25">
      <c r="A30" s="40" t="s">
        <v>110</v>
      </c>
      <c r="B30" s="80" t="s">
        <v>94</v>
      </c>
      <c r="C30" s="41" t="s">
        <v>10</v>
      </c>
      <c r="D30" s="41">
        <v>1</v>
      </c>
      <c r="E30" s="42">
        <v>0</v>
      </c>
      <c r="F30" s="42">
        <f>E30*D30</f>
        <v>0</v>
      </c>
    </row>
    <row r="31" spans="1:6" s="23" customFormat="1" ht="33.75">
      <c r="A31" s="49" t="s">
        <v>121</v>
      </c>
      <c r="B31" s="80" t="s">
        <v>48</v>
      </c>
      <c r="C31" s="50" t="s">
        <v>98</v>
      </c>
      <c r="D31" s="50">
        <v>1.5</v>
      </c>
      <c r="E31" s="51">
        <v>0</v>
      </c>
      <c r="F31" s="51">
        <f>D31*E31</f>
        <v>0</v>
      </c>
    </row>
    <row r="32" spans="1:6" s="23" customFormat="1" ht="33.75">
      <c r="A32" s="49" t="s">
        <v>122</v>
      </c>
      <c r="B32" s="80" t="s">
        <v>97</v>
      </c>
      <c r="C32" s="50" t="s">
        <v>98</v>
      </c>
      <c r="D32" s="50">
        <v>5.4</v>
      </c>
      <c r="E32" s="51">
        <v>0</v>
      </c>
      <c r="F32" s="51">
        <f>D32*E32</f>
        <v>0</v>
      </c>
    </row>
    <row r="33" spans="1:14" s="23" customFormat="1" ht="12.75">
      <c r="A33" s="49" t="s">
        <v>123</v>
      </c>
      <c r="B33" s="80" t="s">
        <v>49</v>
      </c>
      <c r="C33" s="50" t="s">
        <v>99</v>
      </c>
      <c r="D33" s="50">
        <v>5</v>
      </c>
      <c r="E33" s="51">
        <v>0</v>
      </c>
      <c r="F33" s="51">
        <f>D33*E33</f>
        <v>0</v>
      </c>
    </row>
    <row r="34" spans="1:14" s="23" customFormat="1" ht="33.75">
      <c r="A34" s="43" t="s">
        <v>124</v>
      </c>
      <c r="B34" s="81" t="s">
        <v>50</v>
      </c>
      <c r="C34" s="44" t="s">
        <v>51</v>
      </c>
      <c r="D34" s="44">
        <v>5</v>
      </c>
      <c r="E34" s="45">
        <v>0</v>
      </c>
      <c r="F34" s="45">
        <f>D34*E34</f>
        <v>0</v>
      </c>
    </row>
    <row r="35" spans="1:14" s="23" customFormat="1" ht="22.5">
      <c r="A35" s="40" t="s">
        <v>125</v>
      </c>
      <c r="B35" s="80" t="s">
        <v>36</v>
      </c>
      <c r="C35" s="41" t="s">
        <v>37</v>
      </c>
      <c r="D35" s="46">
        <v>1</v>
      </c>
      <c r="E35" s="42">
        <v>0</v>
      </c>
      <c r="F35" s="42">
        <f>D35*E35</f>
        <v>0</v>
      </c>
    </row>
    <row r="36" spans="1:14" s="18" customFormat="1" ht="15" customHeight="1">
      <c r="A36" s="117" t="s">
        <v>40</v>
      </c>
      <c r="B36" s="118"/>
      <c r="C36" s="118"/>
      <c r="D36" s="131"/>
      <c r="E36" s="136">
        <f>SUM(F24:F35)</f>
        <v>0</v>
      </c>
      <c r="F36" s="136"/>
      <c r="G36" s="36"/>
      <c r="H36" s="36"/>
      <c r="I36" s="36"/>
      <c r="J36" s="36"/>
      <c r="K36" s="36"/>
      <c r="L36" s="36"/>
      <c r="M36" s="36"/>
      <c r="N36" s="36"/>
    </row>
    <row r="37" spans="1:14" s="18" customFormat="1" ht="15" customHeight="1">
      <c r="A37" s="133"/>
      <c r="B37" s="134"/>
      <c r="C37" s="134"/>
      <c r="D37" s="134"/>
      <c r="E37" s="134"/>
      <c r="F37" s="135"/>
      <c r="G37" s="36"/>
      <c r="H37" s="36"/>
      <c r="I37" s="36"/>
      <c r="J37" s="36"/>
      <c r="K37" s="36"/>
      <c r="L37" s="36"/>
      <c r="M37" s="36"/>
      <c r="N37" s="36"/>
    </row>
    <row r="38" spans="1:14" s="18" customFormat="1">
      <c r="A38" s="107" t="s">
        <v>138</v>
      </c>
      <c r="B38" s="108"/>
      <c r="C38" s="108"/>
      <c r="D38" s="109"/>
      <c r="E38" s="110">
        <f>E36+E19</f>
        <v>0</v>
      </c>
      <c r="F38" s="111"/>
    </row>
  </sheetData>
  <mergeCells count="15">
    <mergeCell ref="A36:D36"/>
    <mergeCell ref="E36:F36"/>
    <mergeCell ref="A38:D38"/>
    <mergeCell ref="E38:F38"/>
    <mergeCell ref="A2:F2"/>
    <mergeCell ref="A4:F4"/>
    <mergeCell ref="A19:D19"/>
    <mergeCell ref="E19:F19"/>
    <mergeCell ref="A24:A26"/>
    <mergeCell ref="C24:C26"/>
    <mergeCell ref="D24:D26"/>
    <mergeCell ref="E24:E26"/>
    <mergeCell ref="F24:F26"/>
    <mergeCell ref="A22:F22"/>
    <mergeCell ref="A37:F37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20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G18"/>
  <sheetViews>
    <sheetView topLeftCell="A19" workbookViewId="0">
      <selection activeCell="A2" sqref="A2:G2"/>
    </sheetView>
  </sheetViews>
  <sheetFormatPr defaultRowHeight="15"/>
  <cols>
    <col min="1" max="1" width="5" customWidth="1"/>
    <col min="2" max="2" width="10.140625" style="62" customWidth="1"/>
    <col min="3" max="3" width="34.85546875" customWidth="1"/>
    <col min="4" max="4" width="9.7109375" style="37" bestFit="1" customWidth="1"/>
    <col min="5" max="5" width="7.5703125" style="37" bestFit="1" customWidth="1"/>
    <col min="6" max="6" width="8.42578125" style="37" bestFit="1" customWidth="1"/>
    <col min="7" max="7" width="11.5703125" style="38" bestFit="1" customWidth="1"/>
    <col min="10" max="10" width="44.28515625" customWidth="1"/>
  </cols>
  <sheetData>
    <row r="1" spans="1:7">
      <c r="D1" s="52"/>
      <c r="E1" s="52"/>
      <c r="F1" s="52"/>
    </row>
    <row r="2" spans="1:7" ht="16.5" customHeight="1">
      <c r="A2" s="138" t="s">
        <v>153</v>
      </c>
      <c r="B2" s="138"/>
      <c r="C2" s="138"/>
      <c r="D2" s="138"/>
      <c r="E2" s="138"/>
      <c r="F2" s="138"/>
      <c r="G2" s="138"/>
    </row>
    <row r="3" spans="1:7" ht="21.75" customHeight="1">
      <c r="A3" s="98" t="s">
        <v>53</v>
      </c>
      <c r="B3" s="99"/>
      <c r="C3" s="100" t="s">
        <v>54</v>
      </c>
      <c r="D3" s="100" t="s">
        <v>55</v>
      </c>
      <c r="E3" s="98" t="s">
        <v>56</v>
      </c>
      <c r="F3" s="100" t="s">
        <v>57</v>
      </c>
      <c r="G3" s="101" t="s">
        <v>58</v>
      </c>
    </row>
    <row r="4" spans="1:7" ht="39">
      <c r="A4" s="85" t="s">
        <v>139</v>
      </c>
      <c r="B4" s="85" t="s">
        <v>61</v>
      </c>
      <c r="C4" s="86" t="s">
        <v>62</v>
      </c>
      <c r="D4" s="87">
        <v>0</v>
      </c>
      <c r="E4" s="88" t="s">
        <v>47</v>
      </c>
      <c r="F4" s="88">
        <v>500</v>
      </c>
      <c r="G4" s="89">
        <f>D4*F4</f>
        <v>0</v>
      </c>
    </row>
    <row r="5" spans="1:7" ht="67.5" customHeight="1">
      <c r="A5" s="85" t="s">
        <v>140</v>
      </c>
      <c r="B5" s="85" t="s">
        <v>76</v>
      </c>
      <c r="C5" s="90" t="s">
        <v>63</v>
      </c>
      <c r="D5" s="87">
        <v>0</v>
      </c>
      <c r="E5" s="88" t="s">
        <v>10</v>
      </c>
      <c r="F5" s="88">
        <v>1</v>
      </c>
      <c r="G5" s="89">
        <f>D5*F5</f>
        <v>0</v>
      </c>
    </row>
    <row r="6" spans="1:7" ht="64.5">
      <c r="A6" s="85" t="s">
        <v>141</v>
      </c>
      <c r="B6" s="85" t="s">
        <v>77</v>
      </c>
      <c r="C6" s="90" t="s">
        <v>64</v>
      </c>
      <c r="D6" s="87">
        <v>0</v>
      </c>
      <c r="E6" s="88" t="s">
        <v>10</v>
      </c>
      <c r="F6" s="88">
        <v>1</v>
      </c>
      <c r="G6" s="89">
        <f>D6*F6</f>
        <v>0</v>
      </c>
    </row>
    <row r="7" spans="1:7" ht="39">
      <c r="A7" s="85" t="s">
        <v>142</v>
      </c>
      <c r="B7" s="85" t="s">
        <v>76</v>
      </c>
      <c r="C7" s="86" t="s">
        <v>65</v>
      </c>
      <c r="D7" s="87">
        <v>0</v>
      </c>
      <c r="E7" s="88" t="s">
        <v>59</v>
      </c>
      <c r="F7" s="88">
        <v>0.5</v>
      </c>
      <c r="G7" s="89">
        <f t="shared" ref="G7:G17" si="0">D7*F7</f>
        <v>0</v>
      </c>
    </row>
    <row r="8" spans="1:7" ht="52.5" customHeight="1">
      <c r="A8" s="85" t="s">
        <v>143</v>
      </c>
      <c r="B8" s="85"/>
      <c r="C8" s="92" t="s">
        <v>66</v>
      </c>
      <c r="D8" s="87">
        <v>0</v>
      </c>
      <c r="E8" s="88" t="s">
        <v>47</v>
      </c>
      <c r="F8" s="88">
        <v>500</v>
      </c>
      <c r="G8" s="89">
        <f t="shared" si="0"/>
        <v>0</v>
      </c>
    </row>
    <row r="9" spans="1:7" ht="28.5" customHeight="1">
      <c r="A9" s="85" t="s">
        <v>144</v>
      </c>
      <c r="B9" s="85"/>
      <c r="C9" s="93" t="s">
        <v>67</v>
      </c>
      <c r="D9" s="87">
        <v>0</v>
      </c>
      <c r="E9" s="88" t="s">
        <v>10</v>
      </c>
      <c r="F9" s="88">
        <v>2</v>
      </c>
      <c r="G9" s="89">
        <f t="shared" si="0"/>
        <v>0</v>
      </c>
    </row>
    <row r="10" spans="1:7" ht="27.75" customHeight="1">
      <c r="A10" s="85" t="s">
        <v>145</v>
      </c>
      <c r="B10" s="85"/>
      <c r="C10" s="94" t="s">
        <v>103</v>
      </c>
      <c r="D10" s="87">
        <v>0</v>
      </c>
      <c r="E10" s="88" t="s">
        <v>47</v>
      </c>
      <c r="F10" s="88">
        <v>1</v>
      </c>
      <c r="G10" s="89">
        <f t="shared" si="0"/>
        <v>0</v>
      </c>
    </row>
    <row r="11" spans="1:7" ht="38.25" customHeight="1">
      <c r="A11" s="85" t="s">
        <v>146</v>
      </c>
      <c r="B11" s="85"/>
      <c r="C11" s="90" t="s">
        <v>68</v>
      </c>
      <c r="D11" s="87">
        <v>0</v>
      </c>
      <c r="E11" s="88" t="s">
        <v>47</v>
      </c>
      <c r="F11" s="88">
        <v>20</v>
      </c>
      <c r="G11" s="89">
        <f t="shared" si="0"/>
        <v>0</v>
      </c>
    </row>
    <row r="12" spans="1:7" ht="40.5" customHeight="1">
      <c r="A12" s="85" t="s">
        <v>147</v>
      </c>
      <c r="B12" s="85"/>
      <c r="C12" s="90" t="s">
        <v>69</v>
      </c>
      <c r="D12" s="87">
        <v>0</v>
      </c>
      <c r="E12" s="88" t="s">
        <v>10</v>
      </c>
      <c r="F12" s="88">
        <v>1</v>
      </c>
      <c r="G12" s="89">
        <f t="shared" si="0"/>
        <v>0</v>
      </c>
    </row>
    <row r="13" spans="1:7" ht="52.5" customHeight="1">
      <c r="A13" s="85" t="s">
        <v>148</v>
      </c>
      <c r="B13" s="85"/>
      <c r="C13" s="90" t="s">
        <v>70</v>
      </c>
      <c r="D13" s="87">
        <v>0</v>
      </c>
      <c r="E13" s="88" t="s">
        <v>10</v>
      </c>
      <c r="F13" s="88">
        <v>1</v>
      </c>
      <c r="G13" s="89">
        <f t="shared" si="0"/>
        <v>0</v>
      </c>
    </row>
    <row r="14" spans="1:7" ht="29.25" customHeight="1">
      <c r="A14" s="85" t="s">
        <v>149</v>
      </c>
      <c r="B14" s="85"/>
      <c r="C14" s="90" t="s">
        <v>71</v>
      </c>
      <c r="D14" s="87">
        <v>0</v>
      </c>
      <c r="E14" s="88" t="s">
        <v>73</v>
      </c>
      <c r="F14" s="88">
        <v>12</v>
      </c>
      <c r="G14" s="89">
        <f t="shared" si="0"/>
        <v>0</v>
      </c>
    </row>
    <row r="15" spans="1:7" ht="51" customHeight="1">
      <c r="A15" s="85" t="s">
        <v>150</v>
      </c>
      <c r="B15" s="85"/>
      <c r="C15" s="90" t="s">
        <v>72</v>
      </c>
      <c r="D15" s="87">
        <v>0</v>
      </c>
      <c r="E15" s="88" t="s">
        <v>47</v>
      </c>
      <c r="F15" s="88">
        <v>13</v>
      </c>
      <c r="G15" s="89">
        <f t="shared" si="0"/>
        <v>0</v>
      </c>
    </row>
    <row r="16" spans="1:7" ht="78.75" customHeight="1">
      <c r="A16" s="85" t="s">
        <v>151</v>
      </c>
      <c r="B16" s="85"/>
      <c r="C16" s="90" t="s">
        <v>74</v>
      </c>
      <c r="D16" s="87">
        <v>0</v>
      </c>
      <c r="E16" s="88" t="s">
        <v>47</v>
      </c>
      <c r="F16" s="88">
        <v>10</v>
      </c>
      <c r="G16" s="89">
        <f t="shared" si="0"/>
        <v>0</v>
      </c>
    </row>
    <row r="17" spans="1:7" ht="51.75" customHeight="1">
      <c r="A17" s="85" t="s">
        <v>152</v>
      </c>
      <c r="B17" s="85" t="s">
        <v>80</v>
      </c>
      <c r="C17" s="86" t="s">
        <v>75</v>
      </c>
      <c r="D17" s="87">
        <v>0</v>
      </c>
      <c r="E17" s="95" t="s">
        <v>10</v>
      </c>
      <c r="F17" s="96">
        <v>1</v>
      </c>
      <c r="G17" s="89">
        <f t="shared" si="0"/>
        <v>0</v>
      </c>
    </row>
    <row r="18" spans="1:7" ht="22.5" customHeight="1">
      <c r="A18" s="91"/>
      <c r="B18" s="85"/>
      <c r="C18" s="139" t="s">
        <v>60</v>
      </c>
      <c r="D18" s="139"/>
      <c r="E18" s="139"/>
      <c r="F18" s="139"/>
      <c r="G18" s="97">
        <f>SUM(G4:G17)</f>
        <v>0</v>
      </c>
    </row>
  </sheetData>
  <mergeCells count="2">
    <mergeCell ref="A2:G2"/>
    <mergeCell ref="C18:F18"/>
  </mergeCells>
  <phoneticPr fontId="33" type="noConversion"/>
  <pageMargins left="0.7" right="0.7" top="0.75" bottom="0.75" header="0.3" footer="0.3"/>
  <pageSetup paperSize="9" scale="94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B19" sqref="B19"/>
    </sheetView>
  </sheetViews>
  <sheetFormatPr defaultRowHeight="15"/>
  <cols>
    <col min="1" max="1" width="9.42578125" customWidth="1"/>
    <col min="2" max="2" width="36.28515625" customWidth="1"/>
    <col min="3" max="3" width="10.42578125" customWidth="1"/>
    <col min="4" max="4" width="8.140625" hidden="1" customWidth="1"/>
    <col min="5" max="5" width="21.28515625" customWidth="1"/>
    <col min="6" max="6" width="18.42578125" customWidth="1"/>
  </cols>
  <sheetData>
    <row r="1" spans="1:6" ht="77.25" customHeight="1">
      <c r="A1" s="141" t="s">
        <v>42</v>
      </c>
      <c r="B1" s="141"/>
      <c r="C1" s="141"/>
      <c r="D1" s="141"/>
      <c r="E1" s="141"/>
      <c r="F1" s="141"/>
    </row>
    <row r="2" spans="1:6">
      <c r="A2" s="29" t="s">
        <v>11</v>
      </c>
      <c r="B2" s="32"/>
      <c r="C2" s="140" t="s">
        <v>24</v>
      </c>
      <c r="D2" s="140" t="s">
        <v>2</v>
      </c>
      <c r="E2" s="140" t="s">
        <v>13</v>
      </c>
      <c r="F2" s="32" t="s">
        <v>14</v>
      </c>
    </row>
    <row r="3" spans="1:6" ht="30">
      <c r="A3" s="30" t="s">
        <v>12</v>
      </c>
      <c r="B3" s="32" t="s">
        <v>0</v>
      </c>
      <c r="C3" s="140"/>
      <c r="D3" s="140"/>
      <c r="E3" s="140"/>
      <c r="F3" s="32" t="s">
        <v>15</v>
      </c>
    </row>
    <row r="4" spans="1:6">
      <c r="A4" s="31" t="s">
        <v>16</v>
      </c>
      <c r="B4" s="33" t="s">
        <v>17</v>
      </c>
      <c r="C4" s="33" t="s">
        <v>18</v>
      </c>
      <c r="D4" s="33" t="s">
        <v>19</v>
      </c>
      <c r="E4" s="33" t="s">
        <v>20</v>
      </c>
      <c r="F4" s="33" t="s">
        <v>21</v>
      </c>
    </row>
    <row r="5" spans="1:6">
      <c r="A5" s="143"/>
      <c r="B5" s="144" t="s">
        <v>131</v>
      </c>
      <c r="C5" s="145" t="s">
        <v>22</v>
      </c>
      <c r="D5" s="145">
        <v>1</v>
      </c>
      <c r="E5" s="142">
        <f>'12.Sv Tekla Matoševa'!E32:F32</f>
        <v>0</v>
      </c>
      <c r="F5" s="142">
        <f>E5*D5</f>
        <v>0</v>
      </c>
    </row>
    <row r="6" spans="1:6">
      <c r="A6" s="143"/>
      <c r="B6" s="144"/>
      <c r="C6" s="145"/>
      <c r="D6" s="145"/>
      <c r="E6" s="142"/>
      <c r="F6" s="142"/>
    </row>
    <row r="7" spans="1:6">
      <c r="A7" s="143"/>
      <c r="B7" s="153" t="s">
        <v>133</v>
      </c>
      <c r="C7" s="145" t="s">
        <v>22</v>
      </c>
      <c r="D7" s="145">
        <v>1</v>
      </c>
      <c r="E7" s="142">
        <f>'13.Sv Kajo (2)'!E32:F32</f>
        <v>0</v>
      </c>
      <c r="F7" s="142">
        <f>E7*D7</f>
        <v>0</v>
      </c>
    </row>
    <row r="8" spans="1:6">
      <c r="A8" s="143"/>
      <c r="B8" s="154"/>
      <c r="C8" s="145"/>
      <c r="D8" s="145"/>
      <c r="E8" s="142"/>
      <c r="F8" s="142"/>
    </row>
    <row r="9" spans="1:6">
      <c r="A9" s="143"/>
      <c r="B9" s="144" t="s">
        <v>130</v>
      </c>
      <c r="C9" s="145" t="s">
        <v>22</v>
      </c>
      <c r="D9" s="145">
        <v>1</v>
      </c>
      <c r="E9" s="146">
        <f>'17.Mravinački gaj'!E38:F38</f>
        <v>0</v>
      </c>
      <c r="F9" s="142">
        <f>E9*D9</f>
        <v>0</v>
      </c>
    </row>
    <row r="10" spans="1:6" ht="37.5" customHeight="1">
      <c r="A10" s="143"/>
      <c r="B10" s="144"/>
      <c r="C10" s="145"/>
      <c r="D10" s="145"/>
      <c r="E10" s="146"/>
      <c r="F10" s="142"/>
    </row>
    <row r="11" spans="1:6">
      <c r="A11" s="143"/>
      <c r="B11" s="144" t="s">
        <v>105</v>
      </c>
      <c r="C11" s="145" t="s">
        <v>22</v>
      </c>
      <c r="D11" s="145">
        <v>1</v>
      </c>
      <c r="E11" s="146">
        <f>'14.Joze Kljakovića  Reciklažno'!E39:F39</f>
        <v>0</v>
      </c>
      <c r="F11" s="142">
        <f>E11*D11</f>
        <v>0</v>
      </c>
    </row>
    <row r="12" spans="1:6">
      <c r="A12" s="143"/>
      <c r="B12" s="144"/>
      <c r="C12" s="145"/>
      <c r="D12" s="145"/>
      <c r="E12" s="146"/>
      <c r="F12" s="142"/>
    </row>
    <row r="13" spans="1:6">
      <c r="A13" s="150"/>
      <c r="B13" s="151" t="s">
        <v>132</v>
      </c>
      <c r="C13" s="151"/>
      <c r="D13" s="151"/>
      <c r="E13" s="151"/>
      <c r="F13" s="142">
        <f>SUM(F5:F12)</f>
        <v>0</v>
      </c>
    </row>
    <row r="14" spans="1:6" ht="24.75" customHeight="1">
      <c r="A14" s="150"/>
      <c r="B14" s="151"/>
      <c r="C14" s="151"/>
      <c r="D14" s="151"/>
      <c r="E14" s="151"/>
      <c r="F14" s="145"/>
    </row>
    <row r="15" spans="1:6">
      <c r="A15" s="147"/>
      <c r="B15" s="152" t="s">
        <v>23</v>
      </c>
      <c r="C15" s="152"/>
      <c r="D15" s="152"/>
      <c r="E15" s="152"/>
      <c r="F15" s="142">
        <f>F13*25%</f>
        <v>0</v>
      </c>
    </row>
    <row r="16" spans="1:6">
      <c r="A16" s="147"/>
      <c r="B16" s="152"/>
      <c r="C16" s="152"/>
      <c r="D16" s="152"/>
      <c r="E16" s="152"/>
      <c r="F16" s="142"/>
    </row>
    <row r="17" spans="1:6">
      <c r="A17" s="147"/>
      <c r="B17" s="148" t="s">
        <v>127</v>
      </c>
      <c r="C17" s="148"/>
      <c r="D17" s="148"/>
      <c r="E17" s="148"/>
      <c r="F17" s="149">
        <f>F15+F13</f>
        <v>0</v>
      </c>
    </row>
    <row r="18" spans="1:6">
      <c r="A18" s="147"/>
      <c r="B18" s="145"/>
      <c r="C18" s="145"/>
      <c r="D18" s="145"/>
      <c r="E18" s="145"/>
      <c r="F18" s="149"/>
    </row>
    <row r="20" spans="1:6">
      <c r="B20" s="69"/>
    </row>
  </sheetData>
  <mergeCells count="38">
    <mergeCell ref="F11:F12"/>
    <mergeCell ref="A11:A12"/>
    <mergeCell ref="B11:B12"/>
    <mergeCell ref="C11:C12"/>
    <mergeCell ref="D11:D12"/>
    <mergeCell ref="E11:E12"/>
    <mergeCell ref="A17:A18"/>
    <mergeCell ref="B17:E17"/>
    <mergeCell ref="D5:D6"/>
    <mergeCell ref="E5:E6"/>
    <mergeCell ref="F17:F18"/>
    <mergeCell ref="B18:E18"/>
    <mergeCell ref="A13:A14"/>
    <mergeCell ref="B13:E14"/>
    <mergeCell ref="F13:F14"/>
    <mergeCell ref="A15:A16"/>
    <mergeCell ref="B15:E16"/>
    <mergeCell ref="F15:F16"/>
    <mergeCell ref="F9:F10"/>
    <mergeCell ref="A7:A8"/>
    <mergeCell ref="B7:B8"/>
    <mergeCell ref="C7:C8"/>
    <mergeCell ref="D7:D8"/>
    <mergeCell ref="E7:E8"/>
    <mergeCell ref="F7:F8"/>
    <mergeCell ref="A9:A10"/>
    <mergeCell ref="B9:B10"/>
    <mergeCell ref="C9:C10"/>
    <mergeCell ref="D9:D10"/>
    <mergeCell ref="E9:E10"/>
    <mergeCell ref="C2:C3"/>
    <mergeCell ref="D2:D3"/>
    <mergeCell ref="E2:E3"/>
    <mergeCell ref="A1:F1"/>
    <mergeCell ref="F5:F6"/>
    <mergeCell ref="A5:A6"/>
    <mergeCell ref="B5:B6"/>
    <mergeCell ref="C5:C6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NASLOVNA</vt:lpstr>
      <vt:lpstr>12.Sv Tekla Matoševa</vt:lpstr>
      <vt:lpstr>13.Sv Kajo (2)</vt:lpstr>
      <vt:lpstr>14.Joze Kljakovića  Reciklažno</vt:lpstr>
      <vt:lpstr>17.Mravinački gaj</vt:lpstr>
      <vt:lpstr>Optička mreža</vt:lpstr>
      <vt:lpstr>Rekapitulacija</vt:lpstr>
      <vt:lpstr>'12.Sv Tekla Matoševa'!Print_Area</vt:lpstr>
      <vt:lpstr>'13.Sv Kajo (2)'!Print_Area</vt:lpstr>
      <vt:lpstr>'14.Joze Kljakovića  Reciklažno'!Print_Area</vt:lpstr>
      <vt:lpstr>'17.Mravinački gaj'!Print_Area</vt:lpstr>
      <vt:lpstr>NASLOVNA!Print_Area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</dc:creator>
  <cp:lastModifiedBy>Perković</cp:lastModifiedBy>
  <cp:lastPrinted>2020-06-10T08:37:45Z</cp:lastPrinted>
  <dcterms:created xsi:type="dcterms:W3CDTF">2015-07-03T11:25:55Z</dcterms:created>
  <dcterms:modified xsi:type="dcterms:W3CDTF">2020-06-10T10:20:44Z</dcterms:modified>
</cp:coreProperties>
</file>