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A748097F-6F10-4130-9EB0-FA1F49FD1D42}" xr6:coauthVersionLast="47" xr6:coauthVersionMax="47" xr10:uidLastSave="{00000000-0000-0000-0000-000000000000}"/>
  <bookViews>
    <workbookView xWindow="-120" yWindow="-120" windowWidth="29040" windowHeight="15720" tabRatio="666" xr2:uid="{00000000-000D-0000-FFFF-FFFF00000000}"/>
  </bookViews>
  <sheets>
    <sheet name="Opće napomene" sheetId="5" r:id="rId1"/>
    <sheet name="1.Put mira" sheetId="24" r:id="rId2"/>
    <sheet name="2.Krešimirova" sheetId="45" r:id="rId3"/>
    <sheet name="3. Grada Vukovara" sheetId="48" r:id="rId4"/>
    <sheet name="4. Hektorovićeva" sheetId="49" r:id="rId5"/>
    <sheet name="5.Gašpini" sheetId="57" r:id="rId6"/>
    <sheet name="6.Sv.Nikole i Dudini" sheetId="60" r:id="rId7"/>
    <sheet name="7. Hrvat.branitelja" sheetId="61" r:id="rId8"/>
    <sheet name="8.Mravince" sheetId="62" r:id="rId9"/>
    <sheet name="9. Zvonimirova i Posl.centar" sheetId="64" r:id="rId10"/>
    <sheet name="rekapitulacija" sheetId="82" r:id="rId11"/>
  </sheets>
  <definedNames>
    <definedName name="_xlnm.Print_Area" localSheetId="1">'1.Put mira'!$A$1:$F$19</definedName>
    <definedName name="_xlnm.Print_Area" localSheetId="2">'2.Krešimirova'!$A$1:$F$17</definedName>
    <definedName name="_xlnm.Print_Area" localSheetId="3">'3. Grada Vukovara'!$A$1:$F$20</definedName>
    <definedName name="_xlnm.Print_Area" localSheetId="4">'4. Hektorovićeva'!$A$1:$F$18</definedName>
    <definedName name="_xlnm.Print_Area" localSheetId="5">'5.Gašpini'!$A$1:$F$12</definedName>
    <definedName name="_xlnm.Print_Area" localSheetId="6">'6.Sv.Nikole i Dudini'!$A$1:$F$15</definedName>
    <definedName name="_xlnm.Print_Area" localSheetId="7">'7. Hrvat.branitelja'!$A$1:$F$13</definedName>
    <definedName name="_xlnm.Print_Area" localSheetId="8">'8.Mravince'!$A$1:$F$12</definedName>
    <definedName name="_xlnm.Print_Area" localSheetId="9">'9. Zvonimirova i Posl.centar'!$A$1:$F$18</definedName>
    <definedName name="_xlnm.Print_Area" localSheetId="0">'Opće napomene'!$A$1:$B$4</definedName>
    <definedName name="_xlnm.Print_Titles" localSheetId="1">'1.Put mira'!$1:$1</definedName>
    <definedName name="_xlnm.Print_Titles" localSheetId="2">'2.Krešimirova'!$1:$1</definedName>
    <definedName name="_xlnm.Print_Titles" localSheetId="3">'3. Grada Vukovara'!$1:$1</definedName>
    <definedName name="_xlnm.Print_Titles" localSheetId="4">'4. Hektorovićeva'!$1:$1</definedName>
    <definedName name="_xlnm.Print_Titles" localSheetId="5">'5.Gašpini'!$1:$1</definedName>
    <definedName name="_xlnm.Print_Titles" localSheetId="6">'6.Sv.Nikole i Dudini'!$1:$1</definedName>
    <definedName name="_xlnm.Print_Titles" localSheetId="7">'7. Hrvat.branitelja'!$1:$1</definedName>
    <definedName name="_xlnm.Print_Titles" localSheetId="8">'8.Mravince'!$1:$1</definedName>
    <definedName name="_xlnm.Print_Titles" localSheetId="9">'9. Zvonimirova i Posl.centar'!$1:$1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61" l="1"/>
  <c r="F7" i="48"/>
  <c r="F8" i="48"/>
  <c r="F9" i="48"/>
  <c r="F10" i="48"/>
  <c r="F11" i="48"/>
  <c r="F12" i="48"/>
  <c r="F13" i="48"/>
  <c r="F14" i="48"/>
  <c r="F16" i="48"/>
  <c r="F7" i="49"/>
  <c r="F13" i="64"/>
  <c r="F8" i="61"/>
  <c r="F12" i="57"/>
  <c r="F11" i="57"/>
  <c r="F10" i="57"/>
  <c r="F10" i="60"/>
  <c r="F12" i="49"/>
  <c r="F11" i="49"/>
  <c r="F10" i="49"/>
  <c r="F11" i="45"/>
  <c r="F10" i="45"/>
  <c r="F13" i="24"/>
  <c r="F12" i="24"/>
  <c r="F10" i="24"/>
  <c r="F12" i="62"/>
  <c r="F10" i="62" s="1"/>
  <c r="F6" i="62"/>
  <c r="F9" i="64" l="1"/>
  <c r="F10" i="64"/>
  <c r="F12" i="64"/>
  <c r="F18" i="64"/>
  <c r="F11" i="61"/>
  <c r="F10" i="61"/>
  <c r="F9" i="61"/>
  <c r="F13" i="61"/>
  <c r="F15" i="60"/>
  <c r="F13" i="60" s="1"/>
  <c r="F5" i="61" l="1"/>
  <c r="F3" i="61" s="1"/>
  <c r="F16" i="82" s="1"/>
  <c r="F12" i="60"/>
  <c r="F9" i="60"/>
  <c r="F8" i="60"/>
  <c r="F7" i="60"/>
  <c r="F9" i="57"/>
  <c r="F8" i="57"/>
  <c r="F7" i="57"/>
  <c r="F18" i="49"/>
  <c r="F16" i="49"/>
  <c r="F14" i="49"/>
  <c r="F9" i="49"/>
  <c r="F8" i="49"/>
  <c r="F20" i="48"/>
  <c r="F18" i="48"/>
  <c r="F17" i="45"/>
  <c r="F15" i="45"/>
  <c r="F13" i="45"/>
  <c r="F9" i="45"/>
  <c r="F8" i="45"/>
  <c r="F7" i="45"/>
  <c r="F17" i="24"/>
  <c r="F19" i="24"/>
  <c r="F15" i="24"/>
  <c r="F11" i="24"/>
  <c r="F9" i="24"/>
  <c r="F6" i="24"/>
  <c r="F4" i="24" s="1"/>
  <c r="F5" i="60" l="1"/>
  <c r="F3" i="60" s="1"/>
  <c r="F14" i="82" s="1"/>
  <c r="F5" i="57"/>
  <c r="F3" i="57" s="1"/>
  <c r="F12" i="82" s="1"/>
  <c r="F5" i="49"/>
  <c r="F3" i="49" s="1"/>
  <c r="F5" i="48"/>
  <c r="F3" i="48" s="1"/>
  <c r="F7" i="24"/>
  <c r="F3" i="24" s="1"/>
  <c r="F5" i="45"/>
  <c r="F3" i="45" s="1"/>
  <c r="F16" i="64"/>
  <c r="F14" i="64" s="1"/>
  <c r="F9" i="62"/>
  <c r="F7" i="62" s="1"/>
  <c r="F4" i="82" l="1"/>
  <c r="F6" i="64"/>
  <c r="F7" i="64"/>
  <c r="F4" i="64" l="1"/>
  <c r="F3" i="64" l="1"/>
  <c r="F20" i="82" s="1"/>
  <c r="F8" i="82"/>
  <c r="F4" i="62"/>
  <c r="F3" i="62" s="1"/>
  <c r="F10" i="82"/>
  <c r="F18" i="82" l="1"/>
  <c r="F6" i="82"/>
  <c r="E22" i="82" l="1"/>
</calcChain>
</file>

<file path=xl/sharedStrings.xml><?xml version="1.0" encoding="utf-8"?>
<sst xmlns="http://schemas.openxmlformats.org/spreadsheetml/2006/main" count="403" uniqueCount="142">
  <si>
    <t>Opis radova</t>
  </si>
  <si>
    <t>Količina</t>
  </si>
  <si>
    <t>Jedinična cijena</t>
  </si>
  <si>
    <t>m1</t>
  </si>
  <si>
    <t>kom</t>
  </si>
  <si>
    <t>Stavka</t>
  </si>
  <si>
    <t>Jedinica mjere</t>
  </si>
  <si>
    <t>1</t>
  </si>
  <si>
    <t>Opće napomene</t>
  </si>
  <si>
    <t>2</t>
  </si>
  <si>
    <t>2.2</t>
  </si>
  <si>
    <t>OPREMA ZA SIMIRIVANJE PROMETA</t>
  </si>
  <si>
    <t xml:space="preserve">Uzdignute plohe (K36). Postavljaju se prema prometnom elaboratu, a u skladu s važećim zakonskim i podzakonskim aktima iz područja cestovnog prometa te hrvatskim normama koje reguliraju to područje.  U cijenu ulazi sav rad, materijal, prijevoz i sve ostalo što je potrebno za potpuni dovršetak posla uključujući potrebna ispitivanja kakvoće materijala i rada. Obračun je po komadu elemenata za smirivanje prometa. </t>
  </si>
  <si>
    <t>Postavljanje prometnih znakova izričitih naredbi s retroreflektirajućom folijom klase II, debljine lima 3 mm, dim. Ø 60 cm. Prometni znakovi postavljaju se prema projektu prometne opreme i signalizacije, a u skladu s važećim Pravilnikom o prometnim znakovima, opremi i signalizaciji na cestama i važećim hrvatskim normama koje reguliraju to područje (HRN EN 12899-1). U cijeni je uključena dobava i montaža, svi prijevozi, prijenosi i skladištenje, sav rad i materijal, te pričvrsni elementi i pribor za ugradnju po uvjetima iz projekta. Obračun je po komadu pričvršćenih znakova. Podloga prometnog znaka izrađuje se od aluminijskog lima sa dvostruko povijenim rubom. Izvedba i kontrola kakvoće prema OTU 9.01 i 9.01.2.</t>
  </si>
  <si>
    <t>PROMETNI ZNAKOVI</t>
  </si>
  <si>
    <t>OZNAKE NA KOLNIKU I DRUGIM POVRŠINAMA</t>
  </si>
  <si>
    <t>2.2.3</t>
  </si>
  <si>
    <t>Izrada ostalih oznaka na kolniku, bijele boje, s retroreflektivnim zrncima klase II. Oznake na kolniku izvode se prema projektu prometne opreme i signalizacije, a u skladu s važećim Pravilnikom o prometnim znakovima, opremi i signalizaciji na cestama i važećim hrvatskim normama koje reguliraju to područje (HRN 1436). U cijenu ulazi sav rad, materijal prijevoz i sve ostalo što je potrebno za potpuni dovršetak posla uključujući potrebna ispitivanja kakvoće materijala i rada. Obračun je po m1 izvedenih oznaka. Izvedba, kontrola kakvoće i obračun prema OTU 9-02 i 9-02.1.</t>
  </si>
  <si>
    <t>RADOVI PROMETNE SIGNALIZACIJE I OPREME</t>
  </si>
  <si>
    <t>4</t>
  </si>
  <si>
    <t>5</t>
  </si>
  <si>
    <t>8</t>
  </si>
  <si>
    <t>50</t>
  </si>
  <si>
    <t>ULICA GRADA VUKOVARA</t>
  </si>
  <si>
    <t>REKAPITULACIJA</t>
  </si>
  <si>
    <t>1.1.</t>
  </si>
  <si>
    <t>2.1</t>
  </si>
  <si>
    <t>3.1.</t>
  </si>
  <si>
    <t>2.1.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</si>
  <si>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</si>
  <si>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</si>
  <si>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</si>
  <si>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</si>
  <si>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</si>
  <si>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</si>
  <si>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</si>
  <si>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</si>
  <si>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</si>
  <si>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m2</t>
  </si>
  <si>
    <t>Ugovoreno (€)</t>
  </si>
  <si>
    <t>Jedinična cijena (€)</t>
  </si>
  <si>
    <t>2.2.</t>
  </si>
  <si>
    <t>2.3.</t>
  </si>
  <si>
    <t>1.2.</t>
  </si>
  <si>
    <t>1..1.</t>
  </si>
  <si>
    <t>2.4.</t>
  </si>
  <si>
    <t>12</t>
  </si>
  <si>
    <t>6</t>
  </si>
  <si>
    <t>ULICA PUT MIRA</t>
  </si>
  <si>
    <t>ULICA PETRA KREŠIMIRA IV</t>
  </si>
  <si>
    <t>ULICA HEKTOROVIĆEVA</t>
  </si>
  <si>
    <t>OBNOVA POSTOJEĆE HORIZONATALNE SIGNALIZACIJE</t>
  </si>
  <si>
    <t>Obnova postojećih oznaka na kolniku, bijele boje, s retroreflektivnim zrncima klase II. Oznake na kolniku izvode se prema projektu prometne opreme i signalizacije, a u skladu s važećim Pravilnikom o prometnim znakovima, opremi i signalizaciji na cestama i važećim hrvatskim normama koje reguliraju to područje (HRN 1436). U cijenu ulazi sav rad, materijal prijevoz i sve ostalo što je potrebno za potpuni dovršetak posla uključujući potrebna ispitivanja kakvoće materijala i rada. Obračun je po m1 ili m2 izvedenih oznaka zavisno o oznaci. Izvedba, kontrola kakvoće i obračun prema OTU 9-02 i 9-02.1.</t>
  </si>
  <si>
    <t>Obnova postojećih oznaka na kolniku i to uzdignutih ploha u crvenoj boji. Oznake na kolniku izvode se prema projektu prometne opreme i signalizacije, a u skladu s važećim Pravilnikom o prometnim znakovima, opremi i signalizaciji na cestama i važećim hrvatskim normama koje reguliraju to područje (HRN 1436). U cijenu ulazi sav rad, materijal prijevoz i sve ostalo što je potrebno za potpuni dovršetak posla uključujući potrebna ispitivanja kakvoće materijala i rada. Obračun je po m1 izvedenih oznaka. Izvedba, kontrola kakvoće i obračun prema OTU 9-02 i 9-02.1.</t>
  </si>
  <si>
    <t>H01 - Puna uzdužna linija</t>
  </si>
  <si>
    <t>2.3</t>
  </si>
  <si>
    <t xml:space="preserve">Obnova bojom postojećih uspornika nanošenjem žute boje s retroreflektivnim zrncima klase II. Postavljene su prema prometnom elaboratu, a u skladu s važećim zakonskim i podzakonskim aktima iz područja cestovnog prometa te hrvatskim normama koje reguliraju to područje.  U cijenu ulazi sav rad, prijevoz od mjesta skidanja do mjesta ugradnje i sve ostalo što je potrebno za potpuni dovršetak posla uključujući potrebna ispitivanja kakvoće materijala i rada. Obračun je po komadu elemenata za smirivanje prometa. </t>
  </si>
  <si>
    <t>Obnova ostalih oznaka na kolniku, žute boje, s retroreflektivnim zrncima klase II. Oznake na kolniku izvode se prema projektu prometne opreme i signalizacije, a u skladu s važećim Pravilnikom o prometnim znakovima, opremi i signalizaciji na cestama i važećim hrvatskim normama koje reguliraju to područje (HRN 1436). U cijenu ulazi sav rad, materijal prijevoz i sve ostalo što je potrebno za potpuni dovršetak posla uključujući potrebna ispitivanja kakvoće materijala i rada. Obračun je po kom izvedenih oznaka. Izvedba, kontrola kakvoće i obračun prema OTU 9-02 i 9-02.1.</t>
  </si>
  <si>
    <t>110</t>
  </si>
  <si>
    <t>925</t>
  </si>
  <si>
    <t>K35 - uspornik (kom.6)</t>
  </si>
  <si>
    <t>H53-1 Natpis na kolniku 'BUS' (kom.6)</t>
  </si>
  <si>
    <t>121</t>
  </si>
  <si>
    <t>516</t>
  </si>
  <si>
    <t>K36 - uzdignuta ploha (kom.2)</t>
  </si>
  <si>
    <t>H03 - Isprekidana uzdužna linija</t>
  </si>
  <si>
    <t>K35 - uspornik (kom.8)</t>
  </si>
  <si>
    <t>H53-1 Natpis na kolniku 'BUS' (kom.5)</t>
  </si>
  <si>
    <t>40</t>
  </si>
  <si>
    <t>K36 - uzdignuta ploha (kom.1)</t>
  </si>
  <si>
    <t>20</t>
  </si>
  <si>
    <t>K35 - uspornik (kom. 6)</t>
  </si>
  <si>
    <t>210</t>
  </si>
  <si>
    <t>226</t>
  </si>
  <si>
    <t>K35 - uspornik (kom.4)</t>
  </si>
  <si>
    <t>2.5.</t>
  </si>
  <si>
    <t>Optičke bijele crte upozorenja za smirivanje prometa. Izvode se serijskim postavljanjem četiri bijela reflektirajuće crte poprečne na smjer vožnje preko cijele širine prometne trake, na razmaku od 8 m. Prva crta mora biti širine 20 cm, a sljedećima se širina povećava za 10 cm. Oznake na kolniku izvode se prema projektu prometne opreme i signalizacije, a u skladu s važećim Pravilnikom o prometnim znakovima, opremi i signalizaciji na cestama i važećim hrvatskim normama koje reguliraju to područje (HRN 1436). U cijenu ulazi sav rad, materijal prijevoz i sve ostalo što je potrebno za potpuni dovršetak posla uključujući potrebna ispitivanja kakvoće materijala i rada. Obračun je po kom izvedenih oznaka. Izvedba, kontrola kakvoće i obračun prema OTU 9-02 i 9-02.1.</t>
  </si>
  <si>
    <t>K32- optičke bijele crte (kom.8)</t>
  </si>
  <si>
    <t>Obnova postojećih oznaka na kolniku i to uzdignutih ploha u crvenoj boji. Oznake na kolniku izvode se prema projektu prometne opreme i signalizacije, a u skladu s važećim Pravilnikom o prometnim znakovima, opremi i signalizaciji na cestama i važećim hrvatskim normama koje reguliraju to područje (HRN 1436). U cijenu ulazi sav rad, materijal prijevoz i sve ostalo što je potrebno za potpuni dovršetak posla uključujući potrebna ispitivanja kakvoće materijala i rada. Obračun je po m2 izvedenih oznaka. Izvedba, kontrola kakvoće i obračun prema OTU 9-02 i 9-02.1.</t>
  </si>
  <si>
    <t>DIO ULICE GAŠPINI I ULICA DON LOVRE KATIĆA</t>
  </si>
  <si>
    <t>H19 - Pješački prijelaz (kom 3 glavna + sporedna 2)</t>
  </si>
  <si>
    <t>82,5</t>
  </si>
  <si>
    <t>163</t>
  </si>
  <si>
    <t>156</t>
  </si>
  <si>
    <t>H22 Strelice za usmjeravanjeprometa</t>
  </si>
  <si>
    <t>H29 - Strelice za usmjeravanjeprometa</t>
  </si>
  <si>
    <t>H30 - Strelice za usmjeravanjeprometa</t>
  </si>
  <si>
    <t>H28 - Strelice za usmjeravanjeprometa</t>
  </si>
  <si>
    <t>H23 - Strelice za usmjeravanjeprometa</t>
  </si>
  <si>
    <t>H24 - Strelice za usmjeravanjeprometa</t>
  </si>
  <si>
    <t>ULICE SV. NIKOLA I DUDINI</t>
  </si>
  <si>
    <t>H19 - Pješački prijelaz ( 3 kom.j)</t>
  </si>
  <si>
    <t>399</t>
  </si>
  <si>
    <t>106</t>
  </si>
  <si>
    <t>H22 - Strelice za usmjeravanjeprometa</t>
  </si>
  <si>
    <t>H65-1 Natpis na kolniku 'ŠKOLA' (kom.2)</t>
  </si>
  <si>
    <t>ULICA HRVATSKIH BRANITELJA</t>
  </si>
  <si>
    <t>98</t>
  </si>
  <si>
    <t>K35 - uspornik (kom.5)</t>
  </si>
  <si>
    <t>33</t>
  </si>
  <si>
    <t>GAJEVA ULICA</t>
  </si>
  <si>
    <t>ZVONIMIROVA ULICA (poslovni centar)</t>
  </si>
  <si>
    <t>Postavljanje prometnih znakova - dopunske ploče s retroreflektirajućom folijom klase II, debljine lima 3 mm, dim. 60x30 cm. Prometni znakovi postavljaju se prema projektu prometne opreme i signalizacije, a u skladu s važećim Pravilnikom o prometnim znakovima, opremi i signalizaciji na cestama i važećim hrvatskim normama koje reguliraju to područje (HRN EN 12899-1). U cijeni je uključena dobava i montaža, svi prijevozi, prijenosi i skladištenje, sav rad i materijal, te pričvrsni elementi i pribor za ugradnju po uvjetima iz projekta. Obračun je po komadu pričvršćenih znakova. Podloga prometnog znaka izrađuje se od aluminijskog lima sa dvostruko povijenim rubom. Izvedba i kontrola kakvoće prema OTU 9.01 i 9.01.3.</t>
  </si>
  <si>
    <t>Postavljanje prometnih znakova obavijesti s retroreflektirajućom folijom klase II, debljine lima 3 mm, dim. 60x60 cm. Prometni znakovi postavljaju se prema projektu prometne opreme i signalizacije, a u skladu s važećim Pravilnikom o prometnim znakovima, opremi i signalizaciji na cestama i važećim hrvatskim normama koje reguliraju to područje (HRN EN 12899-1). U cijeni je uključena dobava i montaža, svi prijevozi, prijenosi i skladištenje, sav rad i materijal, te pričvrsni elementi i pribor za ugradnju po uvjetima iz projekta. Obračun je po komadu pričvršćenih znakova. Podloga prometnog znaka izrađuje se od aluminijskog lima sa dvostruko povijenim rubom. Izvedba i kontrola kakvoće prema OTU 9.01 i 9.01.3.</t>
  </si>
  <si>
    <t>C28 - pješačka zona</t>
  </si>
  <si>
    <t>C39 - oznaka parkirališta P</t>
  </si>
  <si>
    <t>1.3.</t>
  </si>
  <si>
    <t>E12 - samo za vozila opskrbe</t>
  </si>
  <si>
    <t>E08 - pauk</t>
  </si>
  <si>
    <t>B36 - zabrana zaustavljanja i parkiranja</t>
  </si>
  <si>
    <t xml:space="preserve">Izrada poprečnih oznaka na kolniku, žute boje, s retroreflektivnim zrncima klase II. Oznake na kolniku izvode se prema projektu prometne opreme i signalizacije, a u skladu s važećim Pravilnikom o prometnim znakovima, opremi i signalizaciji na cestama i važećim hrvatskim normama koje reguliraju to područje (HRN 1436). U cijenu ulazi sav rad, materijal prijevoz i sve ostalo što je potrebno za potpuni dovršetak posla uključujući potrebna ispitivanja kakvoće materijala i rada. Obračun je po m1 izvedenih oznaka. Izvedba, kontrola kakvoće i obračun prema OTU 9-02 i 9-02.1                                                                                                                                          </t>
  </si>
  <si>
    <t>H51 - žuta cik cak, zabranjeno parkiranje</t>
  </si>
  <si>
    <t>B02 - STOP, obavezno zaustavljanje</t>
  </si>
  <si>
    <t>K36 - uzdignuta ploha (kom.7)</t>
  </si>
  <si>
    <t>140</t>
  </si>
  <si>
    <t>Postavljanje prometnih znakova obavijesti s retroreflektirajućom folijom klase II, debljine lima 3 mm, osnovnih dimenzija 60x60 cm. Prometni znakovi postavljaju se prema projektu prometne opreme i signalizacije, a u skladu s važećim Pravilnikom o prometnim znakovima, opremi i signalizaciji na cestama i važećim hrvatskim normama koje reguliraju to područje (HRN EN 12899-1). U cijeni je uključena dobava i montaža, svi prijevozi, prijenosi i skladištenje, sav rad i materijal, te pričvrsni elementi i pribor za ugradnju po uvjetima iz projekta. Obračun je po komadu pričvršćenih znakova. Podloga prometnog znaka izrađuje se od aluminijskog lima sa dvostruko povijenim rubom. Izvedba i kontrola kakvoće prema OTU 9.01 i 9.01.3.</t>
  </si>
  <si>
    <t>C47 - stajalište autobusa</t>
  </si>
  <si>
    <t>K35 - uspornik (kom.14)</t>
  </si>
  <si>
    <t>3.1</t>
  </si>
  <si>
    <t>H53-1 Natpis na kolniku 'BUS' (kom. 1)</t>
  </si>
  <si>
    <t>H19  - Pješački prijela (kom. 2)</t>
  </si>
  <si>
    <t>DIO ULICE GAŠPINI I DON LOVRE KATIĆA</t>
  </si>
  <si>
    <t>ULICE SV. NIKOLA I DUDUINI</t>
  </si>
  <si>
    <t>H19 - Pješački prijelaz (5 na glavnoj + za odvojke)</t>
  </si>
  <si>
    <t>200</t>
  </si>
  <si>
    <t>32</t>
  </si>
  <si>
    <t>26,4</t>
  </si>
  <si>
    <t>13,5</t>
  </si>
  <si>
    <t>17</t>
  </si>
  <si>
    <t>46</t>
  </si>
  <si>
    <t>10</t>
  </si>
  <si>
    <t>H19 - Pješački prijelaz (6 na glavnoj + 10 za odvojke)</t>
  </si>
  <si>
    <t>264</t>
  </si>
  <si>
    <t>H19 - Pješački prijelaz ( 8 na glavnoj)</t>
  </si>
  <si>
    <t>132</t>
  </si>
  <si>
    <t>H19 - Pješački prijelaz ( 6 na glavnoj + 8 na priključcima)</t>
  </si>
  <si>
    <t>231</t>
  </si>
  <si>
    <t>Pješački prijelaz (kom 2).</t>
  </si>
  <si>
    <t>GAJEVA ULICA - MRAVINCE</t>
  </si>
  <si>
    <t>UKUPNO (€):</t>
  </si>
  <si>
    <t xml:space="preserve">-Ponuđač je dužan detaljno se upoznati s ponudbenom dokumentacijom kako bi ponuda uključivala sve troškove za izvedbu radova. Ukoliko se prije predaje ponude utvrdi eventualna nepravilnost, nepotpunost ili nejasnoća u opisu određene stavke, ponuđač je dužan pismenim putem kontaktirati investitora radi objašnjenja. Naknadne korekcije neće se priznavati. Izvođač je dužan pridržavati se svih važećih zakona i propisa i to naročito “Zakona o gradnji” i “Općih tehničkih uvjeta za radove na cestama”.   Oznake na kolniku izvode se prema projektu prometne opreme i signalizacije, a u skladu s važećim Pravilnikom o prometnim znakovima, opremi i signalizaciji na cestama NN 92/19 i važećim hrvatskim normama koje reguliraju to područje. </t>
  </si>
  <si>
    <t>-U cijene ulaze svi troškovi potrebni za izradu i montažu(demontažu) prometnog znaka, uključujući betonski temelj, pocinčani stup promjera 63mm, kao i sav spojni materijal s nabavom i dopremom predviđenih materijala,  pomoćnim radovima, pomoćnim napravama i drugim sredstvima potrebnim za ispravnu izvedbu. U stavkama su uračunati svi radovi potrebni za ispravno dovršenje objekta, na osnovi normi, propisa i priznatih pravila tehničke struke.                                                                                                        U slučaju nesklada troškovnika i Prometnog elaborata važeća je stavka troškovnika.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</si>
</sst>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0\ _k_n"/>
    <numFmt numFmtId="165" formatCode="#,##0.00\ [$€-1]"/>
    <numFmt numFmtId="166" formatCode="_-* #,##0\ _$_-;\-* #,##0\ _$_-;_-* &quot;-&quot;\ _$_-;_-@_-"/>
    <numFmt numFmtId="167" formatCode="_-* #,##0.00\ _$_-;\-* #,##0.00\ _$_-;_-* &quot;-&quot;??\ _$_-;_-@_-"/>
    <numFmt numFmtId="168" formatCode="@\ &quot;*&quot;"/>
    <numFmt numFmtId="169" formatCode="#,##0.00\ [$€-1];[Red]\-#,##0.00\ [$€-1]"/>
  </numFmts>
  <fonts count="23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u/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HR-Arial"/>
      <charset val="238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2FFC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gray0625"/>
    </fill>
    <fill>
      <patternFill patternType="solid">
        <fgColor indexed="27"/>
        <bgColor indexed="41"/>
      </patternFill>
    </fill>
    <fill>
      <patternFill patternType="solid">
        <fgColor rgb="FFFFC2C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8">
    <xf numFmtId="0" fontId="0" fillId="0" borderId="0"/>
    <xf numFmtId="0" fontId="2" fillId="3" borderId="0" applyNumberFormat="0" applyFont="0" applyBorder="0" applyAlignment="0" applyProtection="0">
      <protection locked="0"/>
    </xf>
    <xf numFmtId="0" fontId="6" fillId="0" borderId="0"/>
    <xf numFmtId="167" fontId="2" fillId="0" borderId="0" applyFont="0" applyFill="0" applyBorder="0" applyAlignment="0" applyProtection="0"/>
    <xf numFmtId="168" fontId="8" fillId="5" borderId="1">
      <alignment horizontal="left"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7" fillId="0" borderId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1" fillId="6" borderId="2">
      <alignment vertical="center"/>
    </xf>
    <xf numFmtId="168" fontId="8" fillId="5" borderId="3">
      <alignment horizontal="left"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166" fontId="1" fillId="6" borderId="4">
      <alignment vertical="center"/>
    </xf>
    <xf numFmtId="166" fontId="1" fillId="6" borderId="5">
      <alignment vertical="center"/>
    </xf>
    <xf numFmtId="168" fontId="8" fillId="5" borderId="6">
      <alignment horizontal="left" vertical="center"/>
    </xf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6" fontId="1" fillId="6" borderId="11">
      <alignment vertical="center"/>
    </xf>
    <xf numFmtId="0" fontId="13" fillId="0" borderId="0"/>
    <xf numFmtId="43" fontId="13" fillId="0" borderId="0" applyFont="0" applyFill="0" applyBorder="0" applyAlignment="0" applyProtection="0"/>
  </cellStyleXfs>
  <cellXfs count="75">
    <xf numFmtId="0" fontId="0" fillId="0" borderId="0" xfId="0"/>
    <xf numFmtId="165" fontId="5" fillId="4" borderId="8" xfId="0" applyNumberFormat="1" applyFont="1" applyFill="1" applyBorder="1" applyAlignment="1">
      <alignment horizontal="center" vertical="center" wrapText="1"/>
    </xf>
    <xf numFmtId="4" fontId="5" fillId="4" borderId="7" xfId="0" applyNumberFormat="1" applyFont="1" applyFill="1" applyBorder="1" applyAlignment="1">
      <alignment horizontal="center" vertical="center" wrapText="1"/>
    </xf>
    <xf numFmtId="49" fontId="5" fillId="4" borderId="7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49" fontId="5" fillId="4" borderId="9" xfId="0" applyNumberFormat="1" applyFont="1" applyFill="1" applyBorder="1" applyAlignment="1">
      <alignment horizontal="center" vertical="center" wrapText="1"/>
    </xf>
    <xf numFmtId="0" fontId="0" fillId="8" borderId="0" xfId="0" applyFill="1"/>
    <xf numFmtId="0" fontId="14" fillId="0" borderId="0" xfId="0" applyFont="1"/>
    <xf numFmtId="0" fontId="16" fillId="0" borderId="0" xfId="0" applyFont="1" applyAlignment="1" applyProtection="1">
      <alignment horizontal="justify"/>
      <protection locked="0"/>
    </xf>
    <xf numFmtId="49" fontId="3" fillId="2" borderId="10" xfId="0" applyNumberFormat="1" applyFont="1" applyFill="1" applyBorder="1" applyAlignment="1">
      <alignment vertical="top"/>
    </xf>
    <xf numFmtId="0" fontId="3" fillId="2" borderId="10" xfId="0" applyFont="1" applyFill="1" applyBorder="1" applyAlignment="1">
      <alignment vertical="top" wrapText="1"/>
    </xf>
    <xf numFmtId="49" fontId="3" fillId="2" borderId="10" xfId="0" applyNumberFormat="1" applyFont="1" applyFill="1" applyBorder="1"/>
    <xf numFmtId="0" fontId="3" fillId="2" borderId="10" xfId="0" applyFont="1" applyFill="1" applyBorder="1"/>
    <xf numFmtId="4" fontId="3" fillId="2" borderId="10" xfId="0" applyNumberFormat="1" applyFont="1" applyFill="1" applyBorder="1" applyAlignment="1">
      <alignment horizontal="right"/>
    </xf>
    <xf numFmtId="164" fontId="3" fillId="2" borderId="10" xfId="0" applyNumberFormat="1" applyFont="1" applyFill="1" applyBorder="1" applyAlignment="1">
      <alignment horizontal="right" wrapText="1"/>
    </xf>
    <xf numFmtId="49" fontId="10" fillId="7" borderId="12" xfId="0" applyNumberFormat="1" applyFont="1" applyFill="1" applyBorder="1" applyAlignment="1">
      <alignment vertical="top"/>
    </xf>
    <xf numFmtId="0" fontId="10" fillId="7" borderId="12" xfId="0" applyFont="1" applyFill="1" applyBorder="1" applyAlignment="1">
      <alignment horizontal="left" vertical="top" wrapText="1"/>
    </xf>
    <xf numFmtId="49" fontId="10" fillId="7" borderId="12" xfId="0" applyNumberFormat="1" applyFont="1" applyFill="1" applyBorder="1"/>
    <xf numFmtId="0" fontId="10" fillId="7" borderId="12" xfId="0" applyFont="1" applyFill="1" applyBorder="1"/>
    <xf numFmtId="4" fontId="10" fillId="7" borderId="12" xfId="0" applyNumberFormat="1" applyFont="1" applyFill="1" applyBorder="1" applyAlignment="1">
      <alignment horizontal="right"/>
    </xf>
    <xf numFmtId="164" fontId="10" fillId="7" borderId="12" xfId="0" applyNumberFormat="1" applyFont="1" applyFill="1" applyBorder="1" applyAlignment="1">
      <alignment horizontal="right" wrapText="1"/>
    </xf>
    <xf numFmtId="49" fontId="4" fillId="0" borderId="10" xfId="0" applyNumberFormat="1" applyFont="1" applyBorder="1" applyAlignment="1">
      <alignment vertical="top"/>
    </xf>
    <xf numFmtId="0" fontId="4" fillId="0" borderId="10" xfId="0" applyFont="1" applyBorder="1" applyAlignment="1">
      <alignment vertical="top" wrapText="1"/>
    </xf>
    <xf numFmtId="49" fontId="4" fillId="0" borderId="10" xfId="0" applyNumberFormat="1" applyFont="1" applyBorder="1"/>
    <xf numFmtId="4" fontId="4" fillId="0" borderId="10" xfId="0" applyNumberFormat="1" applyFont="1" applyBorder="1" applyAlignment="1">
      <alignment horizontal="right"/>
    </xf>
    <xf numFmtId="164" fontId="4" fillId="0" borderId="10" xfId="0" applyNumberFormat="1" applyFont="1" applyBorder="1" applyAlignment="1">
      <alignment horizontal="right" wrapText="1"/>
    </xf>
    <xf numFmtId="49" fontId="3" fillId="0" borderId="10" xfId="0" applyNumberFormat="1" applyFont="1" applyBorder="1" applyAlignment="1">
      <alignment vertical="top"/>
    </xf>
    <xf numFmtId="0" fontId="3" fillId="0" borderId="10" xfId="0" applyFont="1" applyBorder="1" applyAlignment="1">
      <alignment vertical="top" wrapText="1"/>
    </xf>
    <xf numFmtId="49" fontId="3" fillId="0" borderId="10" xfId="0" applyNumberFormat="1" applyFont="1" applyBorder="1"/>
    <xf numFmtId="0" fontId="3" fillId="0" borderId="10" xfId="0" applyFont="1" applyBorder="1"/>
    <xf numFmtId="4" fontId="3" fillId="0" borderId="10" xfId="0" applyNumberFormat="1" applyFont="1" applyBorder="1" applyAlignment="1">
      <alignment horizontal="right"/>
    </xf>
    <xf numFmtId="164" fontId="3" fillId="0" borderId="10" xfId="0" applyNumberFormat="1" applyFont="1" applyBorder="1" applyAlignment="1">
      <alignment horizontal="right" wrapText="1"/>
    </xf>
    <xf numFmtId="0" fontId="17" fillId="0" borderId="0" xfId="0" applyFont="1"/>
    <xf numFmtId="49" fontId="10" fillId="2" borderId="10" xfId="0" applyNumberFormat="1" applyFont="1" applyFill="1" applyBorder="1" applyAlignment="1">
      <alignment vertical="top"/>
    </xf>
    <xf numFmtId="164" fontId="10" fillId="2" borderId="10" xfId="0" applyNumberFormat="1" applyFont="1" applyFill="1" applyBorder="1" applyAlignment="1">
      <alignment horizontal="right" wrapText="1"/>
    </xf>
    <xf numFmtId="49" fontId="10" fillId="0" borderId="0" xfId="0" applyNumberFormat="1" applyFont="1" applyAlignment="1">
      <alignment vertical="top"/>
    </xf>
    <xf numFmtId="0" fontId="10" fillId="0" borderId="0" xfId="0" applyFont="1" applyAlignment="1">
      <alignment horizontal="left" vertical="top" wrapText="1"/>
    </xf>
    <xf numFmtId="164" fontId="10" fillId="0" borderId="0" xfId="0" applyNumberFormat="1" applyFont="1" applyAlignment="1">
      <alignment horizontal="right" wrapText="1"/>
    </xf>
    <xf numFmtId="0" fontId="10" fillId="2" borderId="10" xfId="0" applyFont="1" applyFill="1" applyBorder="1" applyAlignment="1">
      <alignment horizontal="left" vertical="top"/>
    </xf>
    <xf numFmtId="49" fontId="10" fillId="2" borderId="10" xfId="0" applyNumberFormat="1" applyFont="1" applyFill="1" applyBorder="1" applyAlignment="1">
      <alignment horizontal="left"/>
    </xf>
    <xf numFmtId="0" fontId="10" fillId="2" borderId="10" xfId="0" applyFont="1" applyFill="1" applyBorder="1" applyAlignment="1">
      <alignment horizontal="left"/>
    </xf>
    <xf numFmtId="4" fontId="10" fillId="2" borderId="10" xfId="0" applyNumberFormat="1" applyFont="1" applyFill="1" applyBorder="1" applyAlignment="1">
      <alignment horizontal="left"/>
    </xf>
    <xf numFmtId="4" fontId="17" fillId="0" borderId="0" xfId="0" applyNumberFormat="1" applyFont="1"/>
    <xf numFmtId="0" fontId="18" fillId="0" borderId="0" xfId="0" applyFont="1"/>
    <xf numFmtId="0" fontId="10" fillId="2" borderId="10" xfId="0" applyFont="1" applyFill="1" applyBorder="1" applyAlignment="1">
      <alignment vertical="center" wrapText="1"/>
    </xf>
    <xf numFmtId="49" fontId="10" fillId="2" borderId="10" xfId="0" applyNumberFormat="1" applyFont="1" applyFill="1" applyBorder="1" applyAlignment="1">
      <alignment vertical="center"/>
    </xf>
    <xf numFmtId="0" fontId="10" fillId="2" borderId="10" xfId="0" applyFont="1" applyFill="1" applyBorder="1" applyAlignment="1">
      <alignment vertical="center"/>
    </xf>
    <xf numFmtId="4" fontId="10" fillId="2" borderId="10" xfId="0" applyNumberFormat="1" applyFont="1" applyFill="1" applyBorder="1" applyAlignment="1">
      <alignment horizontal="right" vertical="center"/>
    </xf>
    <xf numFmtId="164" fontId="10" fillId="2" borderId="10" xfId="0" applyNumberFormat="1" applyFont="1" applyFill="1" applyBorder="1" applyAlignment="1">
      <alignment horizontal="right" vertical="center" wrapText="1"/>
    </xf>
    <xf numFmtId="49" fontId="3" fillId="2" borderId="10" xfId="0" applyNumberFormat="1" applyFont="1" applyFill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3" fillId="2" borderId="10" xfId="0" applyFont="1" applyFill="1" applyBorder="1" applyAlignment="1">
      <alignment vertical="center" wrapText="1"/>
    </xf>
    <xf numFmtId="169" fontId="19" fillId="0" borderId="0" xfId="0" applyNumberFormat="1" applyFont="1"/>
    <xf numFmtId="49" fontId="4" fillId="0" borderId="10" xfId="0" applyNumberFormat="1" applyFont="1" applyBorder="1" applyAlignment="1">
      <alignment wrapText="1"/>
    </xf>
    <xf numFmtId="0" fontId="18" fillId="8" borderId="0" xfId="0" applyFont="1" applyFill="1"/>
    <xf numFmtId="49" fontId="4" fillId="0" borderId="14" xfId="0" applyNumberFormat="1" applyFont="1" applyBorder="1" applyAlignment="1">
      <alignment vertical="top"/>
    </xf>
    <xf numFmtId="0" fontId="4" fillId="0" borderId="14" xfId="0" applyFont="1" applyBorder="1" applyAlignment="1">
      <alignment vertical="top" wrapText="1"/>
    </xf>
    <xf numFmtId="49" fontId="4" fillId="0" borderId="14" xfId="0" applyNumberFormat="1" applyFont="1" applyBorder="1"/>
    <xf numFmtId="4" fontId="4" fillId="0" borderId="14" xfId="0" applyNumberFormat="1" applyFont="1" applyBorder="1" applyAlignment="1">
      <alignment horizontal="right"/>
    </xf>
    <xf numFmtId="164" fontId="4" fillId="0" borderId="14" xfId="0" applyNumberFormat="1" applyFont="1" applyBorder="1" applyAlignment="1">
      <alignment horizontal="right" wrapText="1"/>
    </xf>
    <xf numFmtId="0" fontId="4" fillId="0" borderId="0" xfId="0" applyFont="1" applyAlignment="1">
      <alignment vertical="top" wrapText="1"/>
    </xf>
    <xf numFmtId="0" fontId="0" fillId="9" borderId="0" xfId="0" applyFill="1"/>
    <xf numFmtId="49" fontId="3" fillId="9" borderId="10" xfId="0" applyNumberFormat="1" applyFont="1" applyFill="1" applyBorder="1" applyAlignment="1">
      <alignment vertical="top"/>
    </xf>
    <xf numFmtId="0" fontId="3" fillId="9" borderId="10" xfId="0" applyFont="1" applyFill="1" applyBorder="1" applyAlignment="1">
      <alignment vertical="top" wrapText="1"/>
    </xf>
    <xf numFmtId="49" fontId="3" fillId="9" borderId="10" xfId="0" applyNumberFormat="1" applyFont="1" applyFill="1" applyBorder="1"/>
    <xf numFmtId="0" fontId="3" fillId="9" borderId="10" xfId="0" applyFont="1" applyFill="1" applyBorder="1"/>
    <xf numFmtId="4" fontId="3" fillId="9" borderId="10" xfId="0" applyNumberFormat="1" applyFont="1" applyFill="1" applyBorder="1" applyAlignment="1">
      <alignment horizontal="right"/>
    </xf>
    <xf numFmtId="164" fontId="3" fillId="9" borderId="10" xfId="0" applyNumberFormat="1" applyFont="1" applyFill="1" applyBorder="1" applyAlignment="1">
      <alignment horizontal="right" wrapText="1"/>
    </xf>
    <xf numFmtId="0" fontId="21" fillId="0" borderId="0" xfId="0" applyFont="1" applyAlignment="1">
      <alignment vertical="center"/>
    </xf>
    <xf numFmtId="0" fontId="15" fillId="0" borderId="0" xfId="0" quotePrefix="1" applyFont="1" applyAlignment="1">
      <alignment horizontal="left" vertical="top" wrapText="1"/>
    </xf>
    <xf numFmtId="0" fontId="10" fillId="2" borderId="10" xfId="0" applyFont="1" applyFill="1" applyBorder="1" applyAlignment="1">
      <alignment horizontal="left" vertical="top" wrapText="1"/>
    </xf>
    <xf numFmtId="0" fontId="22" fillId="0" borderId="13" xfId="0" applyFont="1" applyBorder="1" applyAlignment="1">
      <alignment horizontal="center"/>
    </xf>
    <xf numFmtId="0" fontId="20" fillId="2" borderId="10" xfId="0" applyFont="1" applyFill="1" applyBorder="1" applyAlignment="1">
      <alignment horizontal="left" vertical="center" wrapText="1"/>
    </xf>
    <xf numFmtId="164" fontId="20" fillId="2" borderId="10" xfId="0" applyNumberFormat="1" applyFont="1" applyFill="1" applyBorder="1" applyAlignment="1">
      <alignment horizontal="right" vertical="center" wrapText="1"/>
    </xf>
    <xf numFmtId="0" fontId="20" fillId="2" borderId="10" xfId="0" applyFont="1" applyFill="1" applyBorder="1" applyAlignment="1">
      <alignment horizontal="right" vertical="center" wrapText="1"/>
    </xf>
  </cellXfs>
  <cellStyles count="58">
    <cellStyle name="Comma 2" xfId="3" xr:uid="{00000000-0005-0000-0000-000000000000}"/>
    <cellStyle name="Comma 3" xfId="57" xr:uid="{00000000-0005-0000-0000-000001000000}"/>
    <cellStyle name="Naslov" xfId="4" xr:uid="{00000000-0005-0000-0000-000002000000}"/>
    <cellStyle name="Naslov 2" xfId="34" xr:uid="{00000000-0005-0000-0000-000003000000}"/>
    <cellStyle name="Naslov 3" xfId="41" xr:uid="{00000000-0005-0000-0000-000004000000}"/>
    <cellStyle name="Normal" xfId="0" builtinId="0"/>
    <cellStyle name="Normal 10" xfId="49" xr:uid="{00000000-0005-0000-0000-000005000000}"/>
    <cellStyle name="Normal 11" xfId="5" xr:uid="{00000000-0005-0000-0000-000006000000}"/>
    <cellStyle name="Normal 12" xfId="56" xr:uid="{00000000-0005-0000-0000-000007000000}"/>
    <cellStyle name="Normal 13" xfId="6" xr:uid="{00000000-0005-0000-0000-000008000000}"/>
    <cellStyle name="Normal 16" xfId="7" xr:uid="{00000000-0005-0000-0000-000009000000}"/>
    <cellStyle name="Normal 18" xfId="8" xr:uid="{00000000-0005-0000-0000-00000A000000}"/>
    <cellStyle name="Normal 2" xfId="9" xr:uid="{00000000-0005-0000-0000-00000B000000}"/>
    <cellStyle name="Normal 20" xfId="10" xr:uid="{00000000-0005-0000-0000-00000C000000}"/>
    <cellStyle name="Normal 22" xfId="11" xr:uid="{00000000-0005-0000-0000-00000D000000}"/>
    <cellStyle name="Normal 25" xfId="12" xr:uid="{00000000-0005-0000-0000-00000E000000}"/>
    <cellStyle name="Normal 27" xfId="13" xr:uid="{00000000-0005-0000-0000-00000F000000}"/>
    <cellStyle name="Normal 29" xfId="14" xr:uid="{00000000-0005-0000-0000-000010000000}"/>
    <cellStyle name="Normal 3" xfId="15" xr:uid="{00000000-0005-0000-0000-000011000000}"/>
    <cellStyle name="Normal 3 2" xfId="35" xr:uid="{00000000-0005-0000-0000-000012000000}"/>
    <cellStyle name="Normal 3 3" xfId="44" xr:uid="{00000000-0005-0000-0000-000013000000}"/>
    <cellStyle name="Normal 3 4" xfId="50" xr:uid="{00000000-0005-0000-0000-000014000000}"/>
    <cellStyle name="Normal 32" xfId="16" xr:uid="{00000000-0005-0000-0000-000015000000}"/>
    <cellStyle name="Normal 34" xfId="17" xr:uid="{00000000-0005-0000-0000-000016000000}"/>
    <cellStyle name="Normal 36" xfId="18" xr:uid="{00000000-0005-0000-0000-000017000000}"/>
    <cellStyle name="Normal 38" xfId="19" xr:uid="{00000000-0005-0000-0000-000018000000}"/>
    <cellStyle name="Normal 4" xfId="20" xr:uid="{00000000-0005-0000-0000-000019000000}"/>
    <cellStyle name="Normal 4 2" xfId="36" xr:uid="{00000000-0005-0000-0000-00001A000000}"/>
    <cellStyle name="Normal 4 3" xfId="45" xr:uid="{00000000-0005-0000-0000-00001B000000}"/>
    <cellStyle name="Normal 4 4" xfId="51" xr:uid="{00000000-0005-0000-0000-00001C000000}"/>
    <cellStyle name="Normal 40" xfId="21" xr:uid="{00000000-0005-0000-0000-00001D000000}"/>
    <cellStyle name="Normal 42" xfId="22" xr:uid="{00000000-0005-0000-0000-00001E000000}"/>
    <cellStyle name="Normal 44" xfId="23" xr:uid="{00000000-0005-0000-0000-00001F000000}"/>
    <cellStyle name="Normal 46" xfId="24" xr:uid="{00000000-0005-0000-0000-000020000000}"/>
    <cellStyle name="Normal 5" xfId="25" xr:uid="{00000000-0005-0000-0000-000021000000}"/>
    <cellStyle name="Normal 5 2" xfId="37" xr:uid="{00000000-0005-0000-0000-000022000000}"/>
    <cellStyle name="Normal 5 3" xfId="46" xr:uid="{00000000-0005-0000-0000-000023000000}"/>
    <cellStyle name="Normal 5 4" xfId="52" xr:uid="{00000000-0005-0000-0000-000024000000}"/>
    <cellStyle name="Normal 6" xfId="26" xr:uid="{00000000-0005-0000-0000-000025000000}"/>
    <cellStyle name="Normal 6 2" xfId="38" xr:uid="{00000000-0005-0000-0000-000026000000}"/>
    <cellStyle name="Normal 6 3" xfId="47" xr:uid="{00000000-0005-0000-0000-000027000000}"/>
    <cellStyle name="Normal 6 4" xfId="53" xr:uid="{00000000-0005-0000-0000-000028000000}"/>
    <cellStyle name="Normal 7" xfId="2" xr:uid="{00000000-0005-0000-0000-000029000000}"/>
    <cellStyle name="Normal 7 2" xfId="42" xr:uid="{00000000-0005-0000-0000-00002A000000}"/>
    <cellStyle name="Normal 8" xfId="43" xr:uid="{00000000-0005-0000-0000-00002B000000}"/>
    <cellStyle name="Normal 9" xfId="27" xr:uid="{00000000-0005-0000-0000-00002C000000}"/>
    <cellStyle name="Obično_SKC_unos" xfId="28" xr:uid="{00000000-0005-0000-0000-00002E000000}"/>
    <cellStyle name="Percent 2" xfId="30" xr:uid="{00000000-0005-0000-0000-00002F000000}"/>
    <cellStyle name="Percent 2 10" xfId="31" xr:uid="{00000000-0005-0000-0000-000030000000}"/>
    <cellStyle name="Percent 2 31" xfId="32" xr:uid="{00000000-0005-0000-0000-000031000000}"/>
    <cellStyle name="Percent 3" xfId="29" xr:uid="{00000000-0005-0000-0000-000032000000}"/>
    <cellStyle name="Percent 4" xfId="48" xr:uid="{00000000-0005-0000-0000-000033000000}"/>
    <cellStyle name="Percent 5" xfId="54" xr:uid="{00000000-0005-0000-0000-000034000000}"/>
    <cellStyle name="REKAPITULACIJA" xfId="1" xr:uid="{00000000-0005-0000-0000-000035000000}"/>
    <cellStyle name="Ukupno" xfId="33" xr:uid="{00000000-0005-0000-0000-000036000000}"/>
    <cellStyle name="Ukupno 2" xfId="39" xr:uid="{00000000-0005-0000-0000-000037000000}"/>
    <cellStyle name="Ukupno 3" xfId="40" xr:uid="{00000000-0005-0000-0000-000038000000}"/>
    <cellStyle name="Ukupno 4" xfId="55" xr:uid="{00000000-0005-0000-0000-00003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"/>
  <sheetViews>
    <sheetView showGridLines="0" tabSelected="1" view="pageBreakPreview" zoomScaleNormal="100" zoomScaleSheetLayoutView="100" workbookViewId="0">
      <selection activeCell="A5" sqref="A5"/>
    </sheetView>
  </sheetViews>
  <sheetFormatPr defaultColWidth="67.85546875" defaultRowHeight="15"/>
  <cols>
    <col min="1" max="1" width="79.140625" customWidth="1"/>
    <col min="2" max="3" width="10.7109375" customWidth="1"/>
    <col min="4" max="4" width="20.7109375" customWidth="1"/>
    <col min="5" max="7" width="10.7109375" customWidth="1"/>
  </cols>
  <sheetData>
    <row r="1" spans="1:4">
      <c r="A1" s="7" t="s">
        <v>8</v>
      </c>
    </row>
    <row r="3" spans="1:4" ht="150" customHeight="1">
      <c r="A3" s="69" t="s">
        <v>140</v>
      </c>
      <c r="B3" s="69"/>
      <c r="C3" s="8"/>
      <c r="D3" s="8"/>
    </row>
    <row r="4" spans="1:4" ht="114.75" customHeight="1">
      <c r="A4" s="69" t="s">
        <v>141</v>
      </c>
      <c r="B4" s="69"/>
    </row>
  </sheetData>
  <mergeCells count="2">
    <mergeCell ref="A3:B3"/>
    <mergeCell ref="A4:B4"/>
  </mergeCells>
  <pageMargins left="0.47244094488188981" right="0.39370078740157483" top="0.94488188976377963" bottom="0.47244094488188981" header="0.70866141732283472" footer="0.27559055118110237"/>
  <pageSetup paperSize="9" orientation="landscape" r:id="rId1"/>
  <headerFooter>
    <oddHeader>&amp;L&amp;"-,Bold Italic"&amp;8&amp;UPLATEA KONZALTING d.o.o. za projektiranje i nadzor</oddHeader>
    <oddFooter>&amp;C&amp;8- &amp;P -&amp;R&amp;8Regulacija prometa a području Grada Solina
Troškovnik radova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pageSetUpPr fitToPage="1"/>
  </sheetPr>
  <dimension ref="A1:F18"/>
  <sheetViews>
    <sheetView showGridLines="0" view="pageBreakPreview" zoomScale="112" zoomScaleNormal="100" zoomScaleSheetLayoutView="112" workbookViewId="0">
      <pane ySplit="1" topLeftCell="A2" activePane="bottomLeft" state="frozen"/>
      <selection activeCell="B21" sqref="B21"/>
      <selection pane="bottomLeft" activeCell="E13" sqref="E13:E18"/>
    </sheetView>
  </sheetViews>
  <sheetFormatPr defaultColWidth="67.85546875" defaultRowHeight="15"/>
  <cols>
    <col min="1" max="1" width="8.7109375" customWidth="1"/>
    <col min="2" max="2" width="68.42578125" customWidth="1"/>
    <col min="3" max="3" width="9.5703125" customWidth="1"/>
    <col min="4" max="5" width="10.7109375" customWidth="1"/>
    <col min="6" max="6" width="20.7109375" customWidth="1"/>
  </cols>
  <sheetData>
    <row r="1" spans="1:6" ht="26.25" thickBot="1">
      <c r="A1" s="5" t="s">
        <v>5</v>
      </c>
      <c r="B1" s="4" t="s">
        <v>0</v>
      </c>
      <c r="C1" s="3" t="s">
        <v>6</v>
      </c>
      <c r="D1" s="4" t="s">
        <v>1</v>
      </c>
      <c r="E1" s="2" t="s">
        <v>2</v>
      </c>
      <c r="F1" s="1" t="s">
        <v>39</v>
      </c>
    </row>
    <row r="2" spans="1:6" ht="15.75">
      <c r="A2" s="15"/>
      <c r="B2" s="16" t="s">
        <v>18</v>
      </c>
      <c r="C2" s="17"/>
      <c r="D2" s="18"/>
      <c r="E2" s="19"/>
      <c r="F2" s="20"/>
    </row>
    <row r="3" spans="1:6" ht="26.25" customHeight="1">
      <c r="A3" s="45" t="s">
        <v>37</v>
      </c>
      <c r="B3" s="44" t="s">
        <v>101</v>
      </c>
      <c r="C3" s="45"/>
      <c r="D3" s="46"/>
      <c r="E3" s="47"/>
      <c r="F3" s="48">
        <f>F4+F14</f>
        <v>0</v>
      </c>
    </row>
    <row r="4" spans="1:6" s="61" customFormat="1">
      <c r="A4" s="62" t="s">
        <v>29</v>
      </c>
      <c r="B4" s="63" t="s">
        <v>14</v>
      </c>
      <c r="C4" s="64"/>
      <c r="D4" s="65"/>
      <c r="E4" s="66"/>
      <c r="F4" s="67">
        <f>SUM(F6:F13)</f>
        <v>0</v>
      </c>
    </row>
    <row r="5" spans="1:6" ht="98.25" customHeight="1">
      <c r="A5" s="21" t="s">
        <v>44</v>
      </c>
      <c r="B5" s="22" t="s">
        <v>103</v>
      </c>
      <c r="C5" s="23"/>
      <c r="D5" s="23"/>
      <c r="E5" s="24"/>
      <c r="F5" s="25"/>
    </row>
    <row r="6" spans="1:6">
      <c r="A6" s="21"/>
      <c r="B6" s="22" t="s">
        <v>104</v>
      </c>
      <c r="C6" s="23" t="s">
        <v>4</v>
      </c>
      <c r="D6" s="23" t="s">
        <v>47</v>
      </c>
      <c r="E6" s="24"/>
      <c r="F6" s="25">
        <f>ROUND(D6*E6,2)</f>
        <v>0</v>
      </c>
    </row>
    <row r="7" spans="1:6" s="6" customFormat="1">
      <c r="A7" s="21"/>
      <c r="B7" s="22" t="s">
        <v>105</v>
      </c>
      <c r="C7" s="23" t="s">
        <v>4</v>
      </c>
      <c r="D7" s="23" t="s">
        <v>9</v>
      </c>
      <c r="E7" s="24"/>
      <c r="F7" s="25">
        <f>ROUND(D7*E7,2)</f>
        <v>0</v>
      </c>
    </row>
    <row r="8" spans="1:6" ht="103.5" customHeight="1">
      <c r="A8" s="21" t="s">
        <v>43</v>
      </c>
      <c r="B8" s="22" t="s">
        <v>13</v>
      </c>
      <c r="C8" s="23"/>
      <c r="D8" s="23"/>
      <c r="E8" s="24"/>
      <c r="F8" s="25"/>
    </row>
    <row r="9" spans="1:6" s="6" customFormat="1">
      <c r="A9" s="21"/>
      <c r="B9" s="22" t="s">
        <v>112</v>
      </c>
      <c r="C9" s="23" t="s">
        <v>4</v>
      </c>
      <c r="D9" s="23" t="s">
        <v>7</v>
      </c>
      <c r="E9" s="24"/>
      <c r="F9" s="25">
        <f>ROUND(D9*E9,2)</f>
        <v>0</v>
      </c>
    </row>
    <row r="10" spans="1:6" s="6" customFormat="1">
      <c r="A10" s="21"/>
      <c r="B10" s="22" t="s">
        <v>109</v>
      </c>
      <c r="C10" s="23" t="s">
        <v>4</v>
      </c>
      <c r="D10" s="23" t="s">
        <v>19</v>
      </c>
      <c r="E10" s="24"/>
      <c r="F10" s="25">
        <f>ROUND(D10*E10,2)</f>
        <v>0</v>
      </c>
    </row>
    <row r="11" spans="1:6" ht="108">
      <c r="A11" s="21" t="s">
        <v>106</v>
      </c>
      <c r="B11" s="22" t="s">
        <v>102</v>
      </c>
      <c r="C11" s="23"/>
      <c r="D11" s="23"/>
      <c r="E11" s="24"/>
      <c r="F11" s="25"/>
    </row>
    <row r="12" spans="1:6" s="6" customFormat="1">
      <c r="A12" s="21"/>
      <c r="B12" s="22" t="s">
        <v>108</v>
      </c>
      <c r="C12" s="23" t="s">
        <v>4</v>
      </c>
      <c r="D12" s="23" t="s">
        <v>19</v>
      </c>
      <c r="E12" s="24"/>
      <c r="F12" s="25">
        <f>ROUND(D12*E12,2)</f>
        <v>0</v>
      </c>
    </row>
    <row r="13" spans="1:6" s="6" customFormat="1">
      <c r="A13" s="21"/>
      <c r="B13" s="22" t="s">
        <v>107</v>
      </c>
      <c r="C13" s="23" t="s">
        <v>4</v>
      </c>
      <c r="D13" s="23" t="s">
        <v>9</v>
      </c>
      <c r="E13" s="24"/>
      <c r="F13" s="25">
        <f>ROUND(D13*E13,2)</f>
        <v>0</v>
      </c>
    </row>
    <row r="14" spans="1:6" s="61" customFormat="1">
      <c r="A14" s="62" t="s">
        <v>30</v>
      </c>
      <c r="B14" s="63" t="s">
        <v>15</v>
      </c>
      <c r="C14" s="64"/>
      <c r="D14" s="65"/>
      <c r="E14" s="66"/>
      <c r="F14" s="67">
        <f>SUM(F16:F18)</f>
        <v>0</v>
      </c>
    </row>
    <row r="15" spans="1:6" ht="91.5" customHeight="1">
      <c r="A15" s="21" t="s">
        <v>26</v>
      </c>
      <c r="B15" s="22" t="s">
        <v>17</v>
      </c>
      <c r="C15" s="23"/>
      <c r="D15" s="23"/>
      <c r="E15" s="24"/>
      <c r="F15" s="25"/>
    </row>
    <row r="16" spans="1:6">
      <c r="A16" s="21"/>
      <c r="B16" s="22" t="s">
        <v>137</v>
      </c>
      <c r="C16" s="23" t="s">
        <v>38</v>
      </c>
      <c r="D16" s="23" t="s">
        <v>99</v>
      </c>
      <c r="E16" s="24"/>
      <c r="F16" s="25">
        <f t="shared" ref="F16" si="0">ROUND(D16*E16,2)</f>
        <v>0</v>
      </c>
    </row>
    <row r="17" spans="1:6" ht="87" customHeight="1">
      <c r="A17" s="21" t="s">
        <v>41</v>
      </c>
      <c r="B17" s="22" t="s">
        <v>110</v>
      </c>
      <c r="C17" s="23"/>
      <c r="D17" s="23"/>
      <c r="E17" s="24"/>
      <c r="F17" s="25"/>
    </row>
    <row r="18" spans="1:6">
      <c r="A18" s="21"/>
      <c r="B18" s="22" t="s">
        <v>111</v>
      </c>
      <c r="C18" s="23" t="s">
        <v>3</v>
      </c>
      <c r="D18" s="23" t="s">
        <v>22</v>
      </c>
      <c r="E18" s="24"/>
      <c r="F18" s="25">
        <f>ROUND(D18*E18,2)</f>
        <v>0</v>
      </c>
    </row>
  </sheetData>
  <pageMargins left="0.25" right="0.25" top="0.75" bottom="0.75" header="0.3" footer="0.3"/>
  <pageSetup paperSize="9" fitToHeight="0" orientation="landscape" r:id="rId1"/>
  <headerFooter>
    <oddHeader>&amp;L&amp;"-,Bold Italic"&amp;8&amp;UPLATEA KONZALTING d.o.o. za projektiranje i nadzor</oddHeader>
    <oddFooter>&amp;C&amp;8- &amp;P -&amp;R&amp;"-,Italic"&amp;8Regulacija prometa na području Grada Solina
Troškovnik radova</oddFooter>
  </headerFooter>
  <rowBreaks count="1" manualBreakCount="1">
    <brk id="13" max="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I24"/>
  <sheetViews>
    <sheetView workbookViewId="0">
      <selection activeCell="H9" sqref="H9"/>
    </sheetView>
  </sheetViews>
  <sheetFormatPr defaultRowHeight="15.75"/>
  <cols>
    <col min="1" max="4" width="9.140625" style="32"/>
    <col min="5" max="5" width="21.85546875" style="32" customWidth="1"/>
    <col min="6" max="6" width="20.85546875" style="32" customWidth="1"/>
    <col min="7" max="8" width="9.140625" style="32"/>
    <col min="9" max="9" width="14.5703125" style="32" customWidth="1"/>
    <col min="10" max="16384" width="9.140625" style="32"/>
  </cols>
  <sheetData>
    <row r="1" spans="1:9" ht="21">
      <c r="D1" s="71" t="s">
        <v>24</v>
      </c>
      <c r="E1" s="71"/>
    </row>
    <row r="2" spans="1:9" ht="12.75" customHeight="1">
      <c r="A2" s="35"/>
      <c r="B2" s="36"/>
      <c r="C2" s="36"/>
      <c r="D2" s="36"/>
      <c r="E2" s="36"/>
      <c r="F2" s="37"/>
    </row>
    <row r="4" spans="1:9" ht="18.75" customHeight="1">
      <c r="A4" s="33" t="s">
        <v>29</v>
      </c>
      <c r="B4" s="38" t="s">
        <v>48</v>
      </c>
      <c r="C4" s="39"/>
      <c r="D4" s="40"/>
      <c r="E4" s="41"/>
      <c r="F4" s="34">
        <f>'1.Put mira'!F3</f>
        <v>0</v>
      </c>
    </row>
    <row r="6" spans="1:9" ht="18" customHeight="1">
      <c r="A6" s="33" t="s">
        <v>30</v>
      </c>
      <c r="B6" s="70" t="s">
        <v>49</v>
      </c>
      <c r="C6" s="70"/>
      <c r="D6" s="70"/>
      <c r="E6" s="70"/>
      <c r="F6" s="34">
        <f>'2.Krešimirova'!F3</f>
        <v>0</v>
      </c>
    </row>
    <row r="8" spans="1:9" ht="15.75" customHeight="1">
      <c r="A8" s="33" t="s">
        <v>31</v>
      </c>
      <c r="B8" s="70" t="s">
        <v>23</v>
      </c>
      <c r="C8" s="70"/>
      <c r="D8" s="70"/>
      <c r="E8" s="70"/>
      <c r="F8" s="34">
        <f>'3. Grada Vukovara'!F3</f>
        <v>0</v>
      </c>
      <c r="I8" s="42"/>
    </row>
    <row r="10" spans="1:9" ht="19.5" customHeight="1">
      <c r="A10" s="33" t="s">
        <v>32</v>
      </c>
      <c r="B10" s="70" t="s">
        <v>50</v>
      </c>
      <c r="C10" s="70"/>
      <c r="D10" s="70"/>
      <c r="E10" s="70"/>
      <c r="F10" s="34">
        <f>'4. Hektorovićeva'!F3</f>
        <v>0</v>
      </c>
    </row>
    <row r="12" spans="1:9" ht="18.75" customHeight="1">
      <c r="A12" s="33" t="s">
        <v>33</v>
      </c>
      <c r="B12" s="70" t="s">
        <v>121</v>
      </c>
      <c r="C12" s="70"/>
      <c r="D12" s="70"/>
      <c r="E12" s="70"/>
      <c r="F12" s="34">
        <f>'5.Gašpini'!F3</f>
        <v>0</v>
      </c>
    </row>
    <row r="14" spans="1:9" ht="18" customHeight="1">
      <c r="A14" s="33" t="s">
        <v>34</v>
      </c>
      <c r="B14" s="70" t="s">
        <v>122</v>
      </c>
      <c r="C14" s="70"/>
      <c r="D14" s="70"/>
      <c r="E14" s="70"/>
      <c r="F14" s="34">
        <f>'6.Sv.Nikole i Dudini'!F3</f>
        <v>0</v>
      </c>
    </row>
    <row r="16" spans="1:9" ht="17.25" customHeight="1">
      <c r="A16" s="33" t="s">
        <v>35</v>
      </c>
      <c r="B16" s="70" t="s">
        <v>96</v>
      </c>
      <c r="C16" s="70"/>
      <c r="D16" s="70"/>
      <c r="E16" s="70"/>
      <c r="F16" s="34">
        <f>'7. Hrvat.branitelja'!F3</f>
        <v>0</v>
      </c>
    </row>
    <row r="18" spans="1:6" ht="17.25" customHeight="1">
      <c r="A18" s="33" t="s">
        <v>36</v>
      </c>
      <c r="B18" s="70" t="s">
        <v>138</v>
      </c>
      <c r="C18" s="70"/>
      <c r="D18" s="70"/>
      <c r="E18" s="70"/>
      <c r="F18" s="34">
        <f>'8.Mravince'!F3</f>
        <v>0</v>
      </c>
    </row>
    <row r="20" spans="1:6" ht="18" customHeight="1">
      <c r="A20" s="33" t="s">
        <v>37</v>
      </c>
      <c r="B20" s="70" t="s">
        <v>101</v>
      </c>
      <c r="C20" s="70"/>
      <c r="D20" s="70"/>
      <c r="E20" s="70"/>
      <c r="F20" s="34">
        <f>'9. Zvonimirova i Posl.centar'!F3</f>
        <v>0</v>
      </c>
    </row>
    <row r="22" spans="1:6" s="68" customFormat="1" ht="24.75" customHeight="1">
      <c r="A22" s="72" t="s">
        <v>139</v>
      </c>
      <c r="B22" s="72"/>
      <c r="C22" s="72"/>
      <c r="D22" s="72"/>
      <c r="E22" s="73">
        <f>SUM(F4:F20)</f>
        <v>0</v>
      </c>
      <c r="F22" s="74"/>
    </row>
    <row r="24" spans="1:6">
      <c r="F24" s="52"/>
    </row>
  </sheetData>
  <mergeCells count="11">
    <mergeCell ref="B10:E10"/>
    <mergeCell ref="B8:E8"/>
    <mergeCell ref="B6:E6"/>
    <mergeCell ref="D1:E1"/>
    <mergeCell ref="A22:D22"/>
    <mergeCell ref="E22:F22"/>
    <mergeCell ref="B12:E12"/>
    <mergeCell ref="B20:E20"/>
    <mergeCell ref="B18:E18"/>
    <mergeCell ref="B16:E16"/>
    <mergeCell ref="B14:E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20"/>
  <sheetViews>
    <sheetView showGridLines="0" view="pageBreakPreview" zoomScaleNormal="100" zoomScaleSheetLayoutView="100" workbookViewId="0">
      <pane ySplit="1" topLeftCell="A8" activePane="bottomLeft" state="frozen"/>
      <selection activeCell="B21" sqref="B21"/>
      <selection pane="bottomLeft" activeCell="E15" sqref="E15:E19"/>
    </sheetView>
  </sheetViews>
  <sheetFormatPr defaultColWidth="67.85546875" defaultRowHeight="15"/>
  <cols>
    <col min="1" max="1" width="8.7109375" customWidth="1"/>
    <col min="2" max="2" width="68.42578125" customWidth="1"/>
    <col min="3" max="3" width="9.5703125" customWidth="1"/>
    <col min="4" max="5" width="10.7109375" customWidth="1"/>
    <col min="6" max="6" width="20.7109375" customWidth="1"/>
  </cols>
  <sheetData>
    <row r="1" spans="1:6" ht="26.25" thickBot="1">
      <c r="A1" s="5" t="s">
        <v>5</v>
      </c>
      <c r="B1" s="4" t="s">
        <v>0</v>
      </c>
      <c r="C1" s="3" t="s">
        <v>6</v>
      </c>
      <c r="D1" s="4" t="s">
        <v>1</v>
      </c>
      <c r="E1" s="2" t="s">
        <v>40</v>
      </c>
      <c r="F1" s="1" t="s">
        <v>39</v>
      </c>
    </row>
    <row r="2" spans="1:6" ht="15.75">
      <c r="A2" s="15"/>
      <c r="B2" s="16" t="s">
        <v>18</v>
      </c>
      <c r="C2" s="17"/>
      <c r="D2" s="18"/>
      <c r="E2" s="19"/>
      <c r="F2" s="20"/>
    </row>
    <row r="3" spans="1:6" ht="27.75" customHeight="1">
      <c r="A3" s="45" t="s">
        <v>29</v>
      </c>
      <c r="B3" s="44" t="s">
        <v>48</v>
      </c>
      <c r="C3" s="45"/>
      <c r="D3" s="46"/>
      <c r="E3" s="47"/>
      <c r="F3" s="48">
        <f>F4+F7</f>
        <v>0</v>
      </c>
    </row>
    <row r="4" spans="1:6" ht="24.75" customHeight="1">
      <c r="A4" s="49" t="s">
        <v>29</v>
      </c>
      <c r="B4" s="51" t="s">
        <v>14</v>
      </c>
      <c r="C4" s="11"/>
      <c r="D4" s="12"/>
      <c r="E4" s="13"/>
      <c r="F4" s="14">
        <f>F6</f>
        <v>0</v>
      </c>
    </row>
    <row r="5" spans="1:6" ht="114" customHeight="1">
      <c r="A5" s="21" t="s">
        <v>25</v>
      </c>
      <c r="B5" s="22" t="s">
        <v>115</v>
      </c>
      <c r="C5" s="23"/>
      <c r="D5" s="23"/>
      <c r="E5" s="24"/>
      <c r="F5" s="25"/>
    </row>
    <row r="6" spans="1:6" s="6" customFormat="1">
      <c r="A6" s="21"/>
      <c r="B6" s="22" t="s">
        <v>116</v>
      </c>
      <c r="C6" s="23" t="s">
        <v>4</v>
      </c>
      <c r="D6" s="23" t="s">
        <v>7</v>
      </c>
      <c r="E6" s="24"/>
      <c r="F6" s="25">
        <f t="shared" ref="F6" si="0">D6*E6</f>
        <v>0</v>
      </c>
    </row>
    <row r="7" spans="1:6">
      <c r="A7" s="9" t="s">
        <v>30</v>
      </c>
      <c r="B7" s="10" t="s">
        <v>51</v>
      </c>
      <c r="C7" s="11"/>
      <c r="D7" s="12"/>
      <c r="E7" s="13"/>
      <c r="F7" s="14">
        <f>SUM(F9:F19)</f>
        <v>0</v>
      </c>
    </row>
    <row r="8" spans="1:6" ht="102" customHeight="1">
      <c r="A8" s="21" t="s">
        <v>28</v>
      </c>
      <c r="B8" s="22" t="s">
        <v>52</v>
      </c>
      <c r="C8" s="23"/>
      <c r="D8" s="53"/>
      <c r="E8" s="24"/>
      <c r="F8" s="25"/>
    </row>
    <row r="9" spans="1:6" s="6" customFormat="1">
      <c r="A9" s="21"/>
      <c r="B9" s="22" t="s">
        <v>123</v>
      </c>
      <c r="C9" s="23" t="s">
        <v>38</v>
      </c>
      <c r="D9" s="23" t="s">
        <v>124</v>
      </c>
      <c r="E9" s="24"/>
      <c r="F9" s="25">
        <f t="shared" ref="F9:F13" si="1">ROUND(D9*E9,2)</f>
        <v>0</v>
      </c>
    </row>
    <row r="10" spans="1:6" s="6" customFormat="1">
      <c r="A10" s="21"/>
      <c r="B10" s="22" t="s">
        <v>65</v>
      </c>
      <c r="C10" s="23" t="s">
        <v>3</v>
      </c>
      <c r="D10" s="23" t="s">
        <v>59</v>
      </c>
      <c r="E10" s="24"/>
      <c r="F10" s="25">
        <f t="shared" si="1"/>
        <v>0</v>
      </c>
    </row>
    <row r="11" spans="1:6" s="6" customFormat="1">
      <c r="A11" s="21"/>
      <c r="B11" s="22" t="s">
        <v>54</v>
      </c>
      <c r="C11" s="23" t="s">
        <v>3</v>
      </c>
      <c r="D11" s="23" t="s">
        <v>58</v>
      </c>
      <c r="E11" s="24"/>
      <c r="F11" s="25">
        <f t="shared" si="1"/>
        <v>0</v>
      </c>
    </row>
    <row r="12" spans="1:6" s="6" customFormat="1" ht="15.75" customHeight="1">
      <c r="A12" s="21"/>
      <c r="B12" s="22" t="s">
        <v>94</v>
      </c>
      <c r="C12" s="23" t="s">
        <v>4</v>
      </c>
      <c r="D12" s="23" t="s">
        <v>130</v>
      </c>
      <c r="E12" s="24"/>
      <c r="F12" s="25">
        <f t="shared" si="1"/>
        <v>0</v>
      </c>
    </row>
    <row r="13" spans="1:6" s="6" customFormat="1" ht="15.75" customHeight="1">
      <c r="A13" s="21"/>
      <c r="B13" s="22" t="s">
        <v>87</v>
      </c>
      <c r="C13" s="23" t="s">
        <v>4</v>
      </c>
      <c r="D13" s="23" t="s">
        <v>9</v>
      </c>
      <c r="E13" s="24"/>
      <c r="F13" s="25">
        <f t="shared" si="1"/>
        <v>0</v>
      </c>
    </row>
    <row r="14" spans="1:6" ht="93" customHeight="1">
      <c r="A14" s="21" t="s">
        <v>41</v>
      </c>
      <c r="B14" s="22" t="s">
        <v>53</v>
      </c>
      <c r="C14" s="23"/>
      <c r="D14" s="23"/>
      <c r="E14" s="24"/>
      <c r="F14" s="25"/>
    </row>
    <row r="15" spans="1:6" s="6" customFormat="1">
      <c r="A15" s="21"/>
      <c r="B15" s="22" t="s">
        <v>113</v>
      </c>
      <c r="C15" s="23" t="s">
        <v>38</v>
      </c>
      <c r="D15" s="23" t="s">
        <v>114</v>
      </c>
      <c r="E15" s="24"/>
      <c r="F15" s="25">
        <f t="shared" ref="F15" si="2">ROUND(D15*E15,2)</f>
        <v>0</v>
      </c>
    </row>
    <row r="16" spans="1:6" ht="74.25" customHeight="1">
      <c r="A16" s="21" t="s">
        <v>27</v>
      </c>
      <c r="B16" s="22" t="s">
        <v>56</v>
      </c>
      <c r="C16" s="23"/>
      <c r="D16" s="23"/>
      <c r="E16" s="24"/>
      <c r="F16" s="25"/>
    </row>
    <row r="17" spans="1:6" s="6" customFormat="1">
      <c r="A17" s="21"/>
      <c r="B17" s="22" t="s">
        <v>60</v>
      </c>
      <c r="C17" s="23" t="s">
        <v>38</v>
      </c>
      <c r="D17" s="23" t="s">
        <v>70</v>
      </c>
      <c r="E17" s="24"/>
      <c r="F17" s="25">
        <f t="shared" ref="F17" si="3">ROUND(D17*E17,2)</f>
        <v>0</v>
      </c>
    </row>
    <row r="18" spans="1:6" ht="75.75" customHeight="1">
      <c r="A18" s="21" t="s">
        <v>55</v>
      </c>
      <c r="B18" s="22" t="s">
        <v>57</v>
      </c>
      <c r="C18" s="23"/>
      <c r="D18" s="23"/>
      <c r="E18" s="24"/>
      <c r="F18" s="25"/>
    </row>
    <row r="19" spans="1:6" s="6" customFormat="1">
      <c r="A19" s="21"/>
      <c r="B19" s="22" t="s">
        <v>61</v>
      </c>
      <c r="C19" s="23" t="s">
        <v>4</v>
      </c>
      <c r="D19" s="23" t="s">
        <v>47</v>
      </c>
      <c r="E19" s="24"/>
      <c r="F19" s="25">
        <f>ROUND(D19*E19,2)</f>
        <v>0</v>
      </c>
    </row>
    <row r="20" spans="1:6" s="6" customFormat="1">
      <c r="A20" s="55"/>
      <c r="B20" s="56"/>
      <c r="C20" s="57"/>
      <c r="D20" s="57"/>
      <c r="E20" s="58"/>
      <c r="F20" s="59"/>
    </row>
  </sheetData>
  <pageMargins left="0.47244094488188981" right="0.39370078740157483" top="0.94488188976377963" bottom="0.47244094488188981" header="0.70866141732283472" footer="0.27559055118110237"/>
  <pageSetup paperSize="9" orientation="landscape" r:id="rId1"/>
  <headerFooter>
    <oddHeader>&amp;L&amp;"-,Bold Italic"&amp;8&amp;UPLATEA KONZALTING d.o.o. za projektiranje i nadzor</oddHeader>
    <oddFooter>&amp;C&amp;8- &amp;P -&amp;R&amp;8Regulacija prometa a području Grada Solina
Troškovnik radova</oddFooter>
  </headerFooter>
  <rowBreaks count="1" manualBreakCount="1">
    <brk id="11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F18"/>
  <sheetViews>
    <sheetView showGridLines="0" view="pageBreakPreview" zoomScale="106" zoomScaleNormal="100" zoomScaleSheetLayoutView="106" workbookViewId="0">
      <pane ySplit="1" topLeftCell="A2" activePane="bottomLeft" state="frozen"/>
      <selection activeCell="D118" sqref="D118"/>
      <selection pane="bottomLeft" activeCell="E17" sqref="E17"/>
    </sheetView>
  </sheetViews>
  <sheetFormatPr defaultColWidth="67.85546875" defaultRowHeight="15"/>
  <cols>
    <col min="1" max="1" width="8.7109375" customWidth="1"/>
    <col min="2" max="2" width="68.42578125" customWidth="1"/>
    <col min="3" max="3" width="9.5703125" customWidth="1"/>
    <col min="4" max="4" width="10.7109375" customWidth="1"/>
    <col min="5" max="5" width="10.7109375" style="43" customWidth="1"/>
    <col min="6" max="6" width="20.7109375" customWidth="1"/>
  </cols>
  <sheetData>
    <row r="1" spans="1:6" ht="26.25" thickBot="1">
      <c r="A1" s="5" t="s">
        <v>5</v>
      </c>
      <c r="B1" s="4" t="s">
        <v>0</v>
      </c>
      <c r="C1" s="3" t="s">
        <v>6</v>
      </c>
      <c r="D1" s="4" t="s">
        <v>1</v>
      </c>
      <c r="E1" s="2" t="s">
        <v>40</v>
      </c>
      <c r="F1" s="1" t="s">
        <v>39</v>
      </c>
    </row>
    <row r="2" spans="1:6" ht="15.75">
      <c r="A2" s="15"/>
      <c r="B2" s="16" t="s">
        <v>18</v>
      </c>
      <c r="C2" s="17"/>
      <c r="D2" s="18"/>
      <c r="E2" s="19"/>
      <c r="F2" s="20"/>
    </row>
    <row r="3" spans="1:6" ht="27.75" customHeight="1">
      <c r="A3" s="45" t="s">
        <v>30</v>
      </c>
      <c r="B3" s="44" t="s">
        <v>49</v>
      </c>
      <c r="C3" s="45"/>
      <c r="D3" s="46"/>
      <c r="E3" s="47"/>
      <c r="F3" s="48">
        <f>F5</f>
        <v>0</v>
      </c>
    </row>
    <row r="4" spans="1:6" ht="24.75" customHeight="1">
      <c r="A4" s="49" t="s">
        <v>29</v>
      </c>
      <c r="B4" s="51" t="s">
        <v>14</v>
      </c>
      <c r="C4" s="11"/>
      <c r="D4" s="12"/>
      <c r="E4" s="13"/>
      <c r="F4" s="14">
        <v>0</v>
      </c>
    </row>
    <row r="5" spans="1:6">
      <c r="A5" s="9" t="s">
        <v>30</v>
      </c>
      <c r="B5" s="10" t="s">
        <v>51</v>
      </c>
      <c r="C5" s="11"/>
      <c r="D5" s="12"/>
      <c r="E5" s="13"/>
      <c r="F5" s="14">
        <f>SUM(F7:F17)</f>
        <v>0</v>
      </c>
    </row>
    <row r="6" spans="1:6" ht="87.75" customHeight="1">
      <c r="A6" s="21" t="s">
        <v>28</v>
      </c>
      <c r="B6" s="22" t="s">
        <v>52</v>
      </c>
      <c r="C6" s="23"/>
      <c r="D6" s="53"/>
      <c r="E6" s="24"/>
      <c r="F6" s="25"/>
    </row>
    <row r="7" spans="1:6" s="6" customFormat="1">
      <c r="A7" s="21"/>
      <c r="B7" s="22" t="s">
        <v>131</v>
      </c>
      <c r="C7" s="23" t="s">
        <v>38</v>
      </c>
      <c r="D7" s="23" t="s">
        <v>132</v>
      </c>
      <c r="E7" s="24"/>
      <c r="F7" s="25">
        <f t="shared" ref="F7:F11" si="0">ROUND(D7*E7,2)</f>
        <v>0</v>
      </c>
    </row>
    <row r="8" spans="1:6" s="6" customFormat="1">
      <c r="A8" s="21"/>
      <c r="B8" s="22" t="s">
        <v>65</v>
      </c>
      <c r="C8" s="23" t="s">
        <v>3</v>
      </c>
      <c r="D8" s="23" t="s">
        <v>62</v>
      </c>
      <c r="E8" s="24"/>
      <c r="F8" s="25">
        <f t="shared" si="0"/>
        <v>0</v>
      </c>
    </row>
    <row r="9" spans="1:6" s="6" customFormat="1">
      <c r="A9" s="21"/>
      <c r="B9" s="22" t="s">
        <v>54</v>
      </c>
      <c r="C9" s="23" t="s">
        <v>3</v>
      </c>
      <c r="D9" s="23" t="s">
        <v>63</v>
      </c>
      <c r="E9" s="24"/>
      <c r="F9" s="25">
        <f t="shared" si="0"/>
        <v>0</v>
      </c>
    </row>
    <row r="10" spans="1:6" s="6" customFormat="1" ht="15.75" customHeight="1">
      <c r="A10" s="21"/>
      <c r="B10" s="22" t="s">
        <v>84</v>
      </c>
      <c r="C10" s="23" t="s">
        <v>4</v>
      </c>
      <c r="D10" s="23" t="s">
        <v>46</v>
      </c>
      <c r="E10" s="24"/>
      <c r="F10" s="25">
        <f t="shared" si="0"/>
        <v>0</v>
      </c>
    </row>
    <row r="11" spans="1:6" s="6" customFormat="1" ht="15.75" customHeight="1">
      <c r="A11" s="21"/>
      <c r="B11" s="22" t="s">
        <v>88</v>
      </c>
      <c r="C11" s="23" t="s">
        <v>4</v>
      </c>
      <c r="D11" s="23" t="s">
        <v>7</v>
      </c>
      <c r="E11" s="24"/>
      <c r="F11" s="25">
        <f t="shared" si="0"/>
        <v>0</v>
      </c>
    </row>
    <row r="12" spans="1:6" ht="87.75" customHeight="1">
      <c r="A12" s="21" t="s">
        <v>41</v>
      </c>
      <c r="B12" s="22" t="s">
        <v>53</v>
      </c>
      <c r="C12" s="23"/>
      <c r="D12" s="23"/>
      <c r="E12" s="24"/>
      <c r="F12" s="25"/>
    </row>
    <row r="13" spans="1:6" s="54" customFormat="1">
      <c r="A13" s="21"/>
      <c r="B13" s="22" t="s">
        <v>64</v>
      </c>
      <c r="C13" s="23" t="s">
        <v>38</v>
      </c>
      <c r="D13" s="23" t="s">
        <v>68</v>
      </c>
      <c r="E13" s="24"/>
      <c r="F13" s="25">
        <f t="shared" ref="F13" si="1">ROUND(D13*E13,2)</f>
        <v>0</v>
      </c>
    </row>
    <row r="14" spans="1:6" ht="74.25" customHeight="1">
      <c r="A14" s="21" t="s">
        <v>42</v>
      </c>
      <c r="B14" s="22" t="s">
        <v>56</v>
      </c>
      <c r="C14" s="23"/>
      <c r="D14" s="23"/>
      <c r="E14" s="24"/>
      <c r="F14" s="25"/>
    </row>
    <row r="15" spans="1:6" s="6" customFormat="1">
      <c r="A15" s="21"/>
      <c r="B15" s="22" t="s">
        <v>66</v>
      </c>
      <c r="C15" s="23" t="s">
        <v>38</v>
      </c>
      <c r="D15" s="23" t="s">
        <v>126</v>
      </c>
      <c r="E15" s="24"/>
      <c r="F15" s="25">
        <f t="shared" ref="F15" si="2">ROUND(D15*E15,2)</f>
        <v>0</v>
      </c>
    </row>
    <row r="16" spans="1:6" ht="91.5" customHeight="1">
      <c r="A16" s="21" t="s">
        <v>45</v>
      </c>
      <c r="B16" s="22" t="s">
        <v>57</v>
      </c>
      <c r="C16" s="23"/>
      <c r="D16" s="23"/>
      <c r="E16" s="24"/>
      <c r="F16" s="25"/>
    </row>
    <row r="17" spans="1:6" s="6" customFormat="1">
      <c r="A17" s="21"/>
      <c r="B17" s="22" t="s">
        <v>67</v>
      </c>
      <c r="C17" s="23" t="s">
        <v>4</v>
      </c>
      <c r="D17" s="23" t="s">
        <v>20</v>
      </c>
      <c r="E17" s="24"/>
      <c r="F17" s="25">
        <f>ROUND(D17*E17,2)</f>
        <v>0</v>
      </c>
    </row>
    <row r="18" spans="1:6" s="6" customFormat="1">
      <c r="A18" s="21"/>
      <c r="B18" s="22"/>
      <c r="C18" s="23"/>
      <c r="D18" s="23"/>
      <c r="E18" s="24"/>
      <c r="F18" s="25"/>
    </row>
  </sheetData>
  <pageMargins left="0.47244094488188981" right="0.39370078740157483" top="0.94488188976377963" bottom="0.47244094488188981" header="0.70866141732283472" footer="0.27559055118110237"/>
  <pageSetup paperSize="9" orientation="landscape" r:id="rId1"/>
  <headerFooter>
    <oddHeader>&amp;L&amp;"-,Bold Italic"&amp;8&amp;UPLATEA KONZALTING d.o.o. za projektiranje i nadzor</oddHeader>
    <oddFooter>&amp;C&amp;8- &amp;P -&amp;R&amp;"-,Italic"&amp;8Regulacija prometa na području Grada Solina
Troškovnik radova</oddFooter>
  </headerFooter>
  <rowBreaks count="2" manualBreakCount="2">
    <brk id="13" max="5" man="1"/>
    <brk id="17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F20"/>
  <sheetViews>
    <sheetView showGridLines="0" view="pageBreakPreview" zoomScaleNormal="100" zoomScaleSheetLayoutView="100" workbookViewId="0">
      <pane ySplit="1" topLeftCell="A13" activePane="bottomLeft" state="frozen"/>
      <selection activeCell="B21" sqref="B21"/>
      <selection pane="bottomLeft" activeCell="E18" sqref="E18:E20"/>
    </sheetView>
  </sheetViews>
  <sheetFormatPr defaultColWidth="67.85546875" defaultRowHeight="15"/>
  <cols>
    <col min="1" max="1" width="8.7109375" customWidth="1"/>
    <col min="2" max="2" width="68.42578125" customWidth="1"/>
    <col min="3" max="3" width="9.5703125" customWidth="1"/>
    <col min="4" max="5" width="10.7109375" customWidth="1"/>
    <col min="6" max="6" width="20.7109375" customWidth="1"/>
  </cols>
  <sheetData>
    <row r="1" spans="1:6" ht="26.25" thickBot="1">
      <c r="A1" s="5" t="s">
        <v>5</v>
      </c>
      <c r="B1" s="4" t="s">
        <v>0</v>
      </c>
      <c r="C1" s="3" t="s">
        <v>6</v>
      </c>
      <c r="D1" s="4" t="s">
        <v>1</v>
      </c>
      <c r="E1" s="2" t="s">
        <v>40</v>
      </c>
      <c r="F1" s="1" t="s">
        <v>39</v>
      </c>
    </row>
    <row r="2" spans="1:6" ht="15.75">
      <c r="A2" s="15"/>
      <c r="B2" s="16" t="s">
        <v>18</v>
      </c>
      <c r="C2" s="17"/>
      <c r="D2" s="18"/>
      <c r="E2" s="19"/>
      <c r="F2" s="20"/>
    </row>
    <row r="3" spans="1:6" ht="33.75" customHeight="1">
      <c r="A3" s="45" t="s">
        <v>31</v>
      </c>
      <c r="B3" s="44" t="s">
        <v>23</v>
      </c>
      <c r="C3" s="45"/>
      <c r="D3" s="46"/>
      <c r="E3" s="47"/>
      <c r="F3" s="48">
        <f>F5</f>
        <v>0</v>
      </c>
    </row>
    <row r="4" spans="1:6" ht="24.75" customHeight="1">
      <c r="A4" s="49" t="s">
        <v>29</v>
      </c>
      <c r="B4" s="51" t="s">
        <v>14</v>
      </c>
      <c r="C4" s="11"/>
      <c r="D4" s="12"/>
      <c r="E4" s="13"/>
      <c r="F4" s="14">
        <v>0</v>
      </c>
    </row>
    <row r="5" spans="1:6">
      <c r="A5" s="9" t="s">
        <v>30</v>
      </c>
      <c r="B5" s="10" t="s">
        <v>51</v>
      </c>
      <c r="C5" s="11"/>
      <c r="D5" s="12"/>
      <c r="E5" s="13"/>
      <c r="F5" s="14">
        <f>SUM(F7:F20)</f>
        <v>0</v>
      </c>
    </row>
    <row r="6" spans="1:6" ht="87.75" customHeight="1">
      <c r="A6" s="21" t="s">
        <v>28</v>
      </c>
      <c r="B6" s="22" t="s">
        <v>52</v>
      </c>
      <c r="C6" s="23"/>
      <c r="D6" s="53"/>
      <c r="E6" s="24"/>
      <c r="F6" s="25"/>
    </row>
    <row r="7" spans="1:6" s="6" customFormat="1">
      <c r="A7" s="21"/>
      <c r="B7" s="22" t="s">
        <v>133</v>
      </c>
      <c r="C7" s="23" t="s">
        <v>38</v>
      </c>
      <c r="D7" s="23" t="s">
        <v>134</v>
      </c>
      <c r="E7" s="24"/>
      <c r="F7" s="25">
        <f t="shared" ref="F7:F14" si="0">ROUND(D7*E7,2)</f>
        <v>0</v>
      </c>
    </row>
    <row r="8" spans="1:6" s="6" customFormat="1">
      <c r="A8" s="21"/>
      <c r="B8" s="22" t="s">
        <v>65</v>
      </c>
      <c r="C8" s="23" t="s">
        <v>3</v>
      </c>
      <c r="D8" s="23" t="s">
        <v>62</v>
      </c>
      <c r="E8" s="24"/>
      <c r="F8" s="25">
        <f t="shared" si="0"/>
        <v>0</v>
      </c>
    </row>
    <row r="9" spans="1:6" s="6" customFormat="1">
      <c r="A9" s="21"/>
      <c r="B9" s="22" t="s">
        <v>54</v>
      </c>
      <c r="C9" s="23" t="s">
        <v>3</v>
      </c>
      <c r="D9" s="23" t="s">
        <v>63</v>
      </c>
      <c r="E9" s="24"/>
      <c r="F9" s="25">
        <f t="shared" si="0"/>
        <v>0</v>
      </c>
    </row>
    <row r="10" spans="1:6" s="6" customFormat="1" ht="15.75" customHeight="1">
      <c r="A10" s="21"/>
      <c r="B10" s="22" t="s">
        <v>84</v>
      </c>
      <c r="C10" s="23" t="s">
        <v>4</v>
      </c>
      <c r="D10" s="23" t="s">
        <v>21</v>
      </c>
      <c r="E10" s="24"/>
      <c r="F10" s="25">
        <f t="shared" si="0"/>
        <v>0</v>
      </c>
    </row>
    <row r="11" spans="1:6" s="6" customFormat="1" ht="15.75" customHeight="1">
      <c r="A11" s="21"/>
      <c r="B11" s="22" t="s">
        <v>88</v>
      </c>
      <c r="C11" s="23" t="s">
        <v>4</v>
      </c>
      <c r="D11" s="23" t="s">
        <v>19</v>
      </c>
      <c r="E11" s="24"/>
      <c r="F11" s="25">
        <f t="shared" si="0"/>
        <v>0</v>
      </c>
    </row>
    <row r="12" spans="1:6" s="6" customFormat="1" ht="15.75" customHeight="1">
      <c r="A12" s="21"/>
      <c r="B12" s="22" t="s">
        <v>89</v>
      </c>
      <c r="C12" s="23" t="s">
        <v>4</v>
      </c>
      <c r="D12" s="23" t="s">
        <v>9</v>
      </c>
      <c r="E12" s="24"/>
      <c r="F12" s="25">
        <f t="shared" si="0"/>
        <v>0</v>
      </c>
    </row>
    <row r="13" spans="1:6" s="6" customFormat="1" ht="15.75" customHeight="1">
      <c r="A13" s="21"/>
      <c r="B13" s="22" t="s">
        <v>87</v>
      </c>
      <c r="C13" s="23" t="s">
        <v>4</v>
      </c>
      <c r="D13" s="23" t="s">
        <v>7</v>
      </c>
      <c r="E13" s="24"/>
      <c r="F13" s="25">
        <f t="shared" si="0"/>
        <v>0</v>
      </c>
    </row>
    <row r="14" spans="1:6" s="6" customFormat="1" ht="15.75" customHeight="1">
      <c r="A14" s="21"/>
      <c r="B14" s="22" t="s">
        <v>85</v>
      </c>
      <c r="C14" s="23" t="s">
        <v>4</v>
      </c>
      <c r="D14" s="23" t="s">
        <v>19</v>
      </c>
      <c r="E14" s="24"/>
      <c r="F14" s="25">
        <f t="shared" si="0"/>
        <v>0</v>
      </c>
    </row>
    <row r="15" spans="1:6" ht="96.75" customHeight="1">
      <c r="A15" s="21" t="s">
        <v>41</v>
      </c>
      <c r="B15" s="22" t="s">
        <v>53</v>
      </c>
      <c r="C15" s="23"/>
      <c r="D15" s="23"/>
      <c r="E15" s="24"/>
      <c r="F15" s="25"/>
    </row>
    <row r="16" spans="1:6" s="54" customFormat="1">
      <c r="A16" s="21"/>
      <c r="B16" s="22" t="s">
        <v>69</v>
      </c>
      <c r="C16" s="23" t="s">
        <v>38</v>
      </c>
      <c r="D16" s="23" t="s">
        <v>70</v>
      </c>
      <c r="E16" s="24"/>
      <c r="F16" s="25">
        <f t="shared" ref="F16" si="1">ROUND(D16*E16,2)</f>
        <v>0</v>
      </c>
    </row>
    <row r="17" spans="1:6" ht="88.5" customHeight="1">
      <c r="A17" s="21" t="s">
        <v>42</v>
      </c>
      <c r="B17" s="22" t="s">
        <v>56</v>
      </c>
      <c r="C17" s="23"/>
      <c r="D17" s="23"/>
      <c r="E17" s="24"/>
      <c r="F17" s="25"/>
    </row>
    <row r="18" spans="1:6" s="6" customFormat="1">
      <c r="A18" s="21"/>
      <c r="B18" s="22" t="s">
        <v>71</v>
      </c>
      <c r="C18" s="23" t="s">
        <v>38</v>
      </c>
      <c r="D18" s="23" t="s">
        <v>70</v>
      </c>
      <c r="E18" s="24"/>
      <c r="F18" s="25">
        <f t="shared" ref="F18" si="2">ROUND(D18*E18,2)</f>
        <v>0</v>
      </c>
    </row>
    <row r="19" spans="1:6" ht="92.25" customHeight="1">
      <c r="A19" s="21" t="s">
        <v>45</v>
      </c>
      <c r="B19" s="22" t="s">
        <v>57</v>
      </c>
      <c r="C19" s="23"/>
      <c r="D19" s="23"/>
      <c r="E19" s="24"/>
      <c r="F19" s="25"/>
    </row>
    <row r="20" spans="1:6" s="6" customFormat="1">
      <c r="A20" s="21"/>
      <c r="B20" s="22" t="s">
        <v>67</v>
      </c>
      <c r="C20" s="23" t="s">
        <v>4</v>
      </c>
      <c r="D20" s="23" t="s">
        <v>19</v>
      </c>
      <c r="E20" s="24"/>
      <c r="F20" s="25">
        <f>ROUND(D20*E20,2)</f>
        <v>0</v>
      </c>
    </row>
  </sheetData>
  <pageMargins left="0.47244094488188981" right="0.39370078740157483" top="0.94488188976377963" bottom="0.47244094488188981" header="0.70866141732283472" footer="0.27559055118110237"/>
  <pageSetup paperSize="9" orientation="landscape" r:id="rId1"/>
  <headerFooter>
    <oddHeader>&amp;L&amp;"-,Bold Italic"&amp;8&amp;UPLATEA KONZALTING d.o.o. za projektiranje i nadzor</oddHeader>
    <oddFooter>&amp;C&amp;8- &amp;P -&amp;R&amp;"-,Italic"&amp;8Regulacija prometa na području Grada Solina
Troškovnik radova</oddFooter>
  </headerFooter>
  <rowBreaks count="1" manualBreakCount="1">
    <brk id="14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F18"/>
  <sheetViews>
    <sheetView showGridLines="0" view="pageBreakPreview" zoomScale="106" zoomScaleNormal="100" zoomScaleSheetLayoutView="106" workbookViewId="0">
      <pane ySplit="1" topLeftCell="A15" activePane="bottomLeft" state="frozen"/>
      <selection activeCell="B21" sqref="B21"/>
      <selection pane="bottomLeft" activeCell="E18" sqref="E7:E18"/>
    </sheetView>
  </sheetViews>
  <sheetFormatPr defaultColWidth="67.85546875" defaultRowHeight="15"/>
  <cols>
    <col min="1" max="1" width="8.7109375" customWidth="1"/>
    <col min="2" max="2" width="68.42578125" customWidth="1"/>
    <col min="3" max="3" width="9.5703125" customWidth="1"/>
    <col min="4" max="4" width="10.7109375" customWidth="1"/>
    <col min="5" max="5" width="10.7109375" style="43" customWidth="1"/>
    <col min="6" max="6" width="20.7109375" customWidth="1"/>
  </cols>
  <sheetData>
    <row r="1" spans="1:6" ht="26.25" thickBot="1">
      <c r="A1" s="5" t="s">
        <v>5</v>
      </c>
      <c r="B1" s="4" t="s">
        <v>0</v>
      </c>
      <c r="C1" s="3" t="s">
        <v>6</v>
      </c>
      <c r="D1" s="4" t="s">
        <v>1</v>
      </c>
      <c r="E1" s="2" t="s">
        <v>40</v>
      </c>
      <c r="F1" s="1" t="s">
        <v>39</v>
      </c>
    </row>
    <row r="2" spans="1:6" ht="15.75">
      <c r="A2" s="15"/>
      <c r="B2" s="16" t="s">
        <v>18</v>
      </c>
      <c r="C2" s="17"/>
      <c r="D2" s="18"/>
      <c r="E2" s="19"/>
      <c r="F2" s="20"/>
    </row>
    <row r="3" spans="1:6" ht="26.25" customHeight="1">
      <c r="A3" s="45" t="s">
        <v>32</v>
      </c>
      <c r="B3" s="44" t="s">
        <v>50</v>
      </c>
      <c r="C3" s="45"/>
      <c r="D3" s="46"/>
      <c r="E3" s="47"/>
      <c r="F3" s="48">
        <f>F5</f>
        <v>0</v>
      </c>
    </row>
    <row r="4" spans="1:6" ht="24.75" customHeight="1">
      <c r="A4" s="49" t="s">
        <v>29</v>
      </c>
      <c r="B4" s="51" t="s">
        <v>14</v>
      </c>
      <c r="C4" s="11"/>
      <c r="D4" s="12"/>
      <c r="E4" s="13"/>
      <c r="F4" s="14">
        <v>0</v>
      </c>
    </row>
    <row r="5" spans="1:6">
      <c r="A5" s="9" t="s">
        <v>30</v>
      </c>
      <c r="B5" s="10" t="s">
        <v>51</v>
      </c>
      <c r="C5" s="11"/>
      <c r="D5" s="12"/>
      <c r="E5" s="13"/>
      <c r="F5" s="14">
        <f>SUM(F7:F18)</f>
        <v>0</v>
      </c>
    </row>
    <row r="6" spans="1:6" ht="90.75" customHeight="1">
      <c r="A6" s="21" t="s">
        <v>28</v>
      </c>
      <c r="B6" s="22" t="s">
        <v>52</v>
      </c>
      <c r="C6" s="23"/>
      <c r="D6" s="53"/>
      <c r="E6" s="24"/>
      <c r="F6" s="25"/>
    </row>
    <row r="7" spans="1:6" s="6" customFormat="1">
      <c r="A7" s="21"/>
      <c r="B7" s="22" t="s">
        <v>135</v>
      </c>
      <c r="C7" s="23" t="s">
        <v>38</v>
      </c>
      <c r="D7" s="23" t="s">
        <v>136</v>
      </c>
      <c r="E7" s="24"/>
      <c r="F7" s="25">
        <f t="shared" ref="F7:F12" si="0">ROUND(D7*E7,2)</f>
        <v>0</v>
      </c>
    </row>
    <row r="8" spans="1:6" s="6" customFormat="1">
      <c r="A8" s="21"/>
      <c r="B8" s="22" t="s">
        <v>65</v>
      </c>
      <c r="C8" s="23" t="s">
        <v>3</v>
      </c>
      <c r="D8" s="23" t="s">
        <v>73</v>
      </c>
      <c r="E8" s="24"/>
      <c r="F8" s="25">
        <f t="shared" si="0"/>
        <v>0</v>
      </c>
    </row>
    <row r="9" spans="1:6" s="6" customFormat="1">
      <c r="A9" s="21"/>
      <c r="B9" s="22" t="s">
        <v>54</v>
      </c>
      <c r="C9" s="23" t="s">
        <v>3</v>
      </c>
      <c r="D9" s="23" t="s">
        <v>72</v>
      </c>
      <c r="E9" s="24"/>
      <c r="F9" s="25">
        <f t="shared" si="0"/>
        <v>0</v>
      </c>
    </row>
    <row r="10" spans="1:6" s="6" customFormat="1" ht="15.75" customHeight="1">
      <c r="A10" s="21"/>
      <c r="B10" s="22" t="s">
        <v>84</v>
      </c>
      <c r="C10" s="23" t="s">
        <v>4</v>
      </c>
      <c r="D10" s="23" t="s">
        <v>21</v>
      </c>
      <c r="E10" s="24"/>
      <c r="F10" s="25">
        <f t="shared" si="0"/>
        <v>0</v>
      </c>
    </row>
    <row r="11" spans="1:6" s="6" customFormat="1" ht="15.75" customHeight="1">
      <c r="A11" s="21"/>
      <c r="B11" s="22" t="s">
        <v>88</v>
      </c>
      <c r="C11" s="23" t="s">
        <v>4</v>
      </c>
      <c r="D11" s="23" t="s">
        <v>9</v>
      </c>
      <c r="E11" s="24"/>
      <c r="F11" s="25">
        <f t="shared" si="0"/>
        <v>0</v>
      </c>
    </row>
    <row r="12" spans="1:6" s="6" customFormat="1" ht="15.75" customHeight="1">
      <c r="A12" s="21"/>
      <c r="B12" s="22" t="s">
        <v>85</v>
      </c>
      <c r="C12" s="23" t="s">
        <v>4</v>
      </c>
      <c r="D12" s="23" t="s">
        <v>9</v>
      </c>
      <c r="E12" s="24"/>
      <c r="F12" s="25">
        <f t="shared" si="0"/>
        <v>0</v>
      </c>
    </row>
    <row r="13" spans="1:6" ht="89.25" customHeight="1">
      <c r="A13" s="21" t="s">
        <v>41</v>
      </c>
      <c r="B13" s="22" t="s">
        <v>78</v>
      </c>
      <c r="C13" s="23"/>
      <c r="D13" s="23"/>
      <c r="E13" s="24"/>
      <c r="F13" s="25"/>
    </row>
    <row r="14" spans="1:6" s="54" customFormat="1">
      <c r="A14" s="21"/>
      <c r="B14" s="22" t="s">
        <v>69</v>
      </c>
      <c r="C14" s="23" t="s">
        <v>38</v>
      </c>
      <c r="D14" s="23" t="s">
        <v>70</v>
      </c>
      <c r="E14" s="24"/>
      <c r="F14" s="25">
        <f t="shared" ref="F14" si="1">ROUND(D14*E14,2)</f>
        <v>0</v>
      </c>
    </row>
    <row r="15" spans="1:6" ht="88.5" customHeight="1">
      <c r="A15" s="21" t="s">
        <v>42</v>
      </c>
      <c r="B15" s="22" t="s">
        <v>56</v>
      </c>
      <c r="C15" s="23"/>
      <c r="D15" s="23"/>
      <c r="E15" s="24"/>
      <c r="F15" s="25"/>
    </row>
    <row r="16" spans="1:6" s="6" customFormat="1">
      <c r="A16" s="21"/>
      <c r="B16" s="22" t="s">
        <v>74</v>
      </c>
      <c r="C16" s="23" t="s">
        <v>38</v>
      </c>
      <c r="D16" s="23" t="s">
        <v>127</v>
      </c>
      <c r="E16" s="24"/>
      <c r="F16" s="25">
        <f t="shared" ref="F16" si="2">ROUND(D16*E16,2)</f>
        <v>0</v>
      </c>
    </row>
    <row r="17" spans="1:6" ht="113.25" customHeight="1">
      <c r="A17" s="21" t="s">
        <v>75</v>
      </c>
      <c r="B17" s="22" t="s">
        <v>76</v>
      </c>
      <c r="C17" s="23"/>
      <c r="D17" s="23"/>
      <c r="E17" s="24"/>
      <c r="F17" s="25"/>
    </row>
    <row r="18" spans="1:6" s="6" customFormat="1">
      <c r="A18" s="21"/>
      <c r="B18" s="22" t="s">
        <v>77</v>
      </c>
      <c r="C18" s="23" t="s">
        <v>3</v>
      </c>
      <c r="D18" s="23" t="s">
        <v>125</v>
      </c>
      <c r="E18" s="24"/>
      <c r="F18" s="25">
        <f>ROUND(D18*E18,2)</f>
        <v>0</v>
      </c>
    </row>
  </sheetData>
  <pageMargins left="0.47244094488188981" right="0.39370078740157483" top="0.94488188976377963" bottom="0.47244094488188981" header="0.70866141732283472" footer="0.27559055118110237"/>
  <pageSetup paperSize="9" orientation="landscape" r:id="rId1"/>
  <headerFooter>
    <oddHeader>&amp;L&amp;"-,Bold Italic"&amp;8&amp;UPLATEA KONZALTING d.o.o. za projektiranje i nadzor</oddHeader>
    <oddFooter>&amp;C&amp;8- &amp;P -&amp;R&amp;"-,Italic"&amp;8Regulacija prometa na području Grada Solina
Troškovnik radova</oddFooter>
  </headerFooter>
  <rowBreaks count="1" manualBreakCount="1">
    <brk id="14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F12"/>
  <sheetViews>
    <sheetView showGridLines="0" view="pageBreakPreview" zoomScale="96" zoomScaleNormal="100" zoomScaleSheetLayoutView="96" workbookViewId="0">
      <pane ySplit="1" topLeftCell="A2" activePane="bottomLeft" state="frozen"/>
      <selection activeCell="B21" sqref="B21"/>
      <selection pane="bottomLeft" activeCell="E7" sqref="E7:E12"/>
    </sheetView>
  </sheetViews>
  <sheetFormatPr defaultColWidth="67.85546875" defaultRowHeight="15"/>
  <cols>
    <col min="1" max="1" width="8.7109375" customWidth="1"/>
    <col min="2" max="2" width="68.42578125" customWidth="1"/>
    <col min="3" max="3" width="9.5703125" customWidth="1"/>
    <col min="4" max="5" width="10.7109375" customWidth="1"/>
    <col min="6" max="6" width="20.7109375" customWidth="1"/>
  </cols>
  <sheetData>
    <row r="1" spans="1:6" ht="26.25" thickBot="1">
      <c r="A1" s="5" t="s">
        <v>5</v>
      </c>
      <c r="B1" s="4" t="s">
        <v>0</v>
      </c>
      <c r="C1" s="3" t="s">
        <v>6</v>
      </c>
      <c r="D1" s="4" t="s">
        <v>1</v>
      </c>
      <c r="E1" s="2" t="s">
        <v>40</v>
      </c>
      <c r="F1" s="1" t="s">
        <v>39</v>
      </c>
    </row>
    <row r="2" spans="1:6" ht="15.75">
      <c r="A2" s="15"/>
      <c r="B2" s="16" t="s">
        <v>18</v>
      </c>
      <c r="C2" s="17"/>
      <c r="D2" s="18"/>
      <c r="E2" s="19"/>
      <c r="F2" s="20"/>
    </row>
    <row r="3" spans="1:6" ht="33.75" customHeight="1">
      <c r="A3" s="45" t="s">
        <v>33</v>
      </c>
      <c r="B3" s="44" t="s">
        <v>79</v>
      </c>
      <c r="C3" s="45"/>
      <c r="D3" s="46"/>
      <c r="E3" s="47"/>
      <c r="F3" s="48">
        <f>F4+F5</f>
        <v>0</v>
      </c>
    </row>
    <row r="4" spans="1:6" ht="24.75" customHeight="1">
      <c r="A4" s="49" t="s">
        <v>29</v>
      </c>
      <c r="B4" s="51" t="s">
        <v>14</v>
      </c>
      <c r="C4" s="11"/>
      <c r="D4" s="12"/>
      <c r="E4" s="13"/>
      <c r="F4" s="14">
        <v>0</v>
      </c>
    </row>
    <row r="5" spans="1:6">
      <c r="A5" s="9" t="s">
        <v>30</v>
      </c>
      <c r="B5" s="10" t="s">
        <v>51</v>
      </c>
      <c r="C5" s="11"/>
      <c r="D5" s="12"/>
      <c r="E5" s="13"/>
      <c r="F5" s="14">
        <f>SUM(F7:F12)</f>
        <v>0</v>
      </c>
    </row>
    <row r="6" spans="1:6" ht="99" customHeight="1">
      <c r="A6" s="21" t="s">
        <v>28</v>
      </c>
      <c r="B6" s="22" t="s">
        <v>52</v>
      </c>
      <c r="C6" s="23"/>
      <c r="D6" s="53"/>
      <c r="E6" s="24"/>
      <c r="F6" s="25"/>
    </row>
    <row r="7" spans="1:6" s="6" customFormat="1">
      <c r="A7" s="21"/>
      <c r="B7" s="22" t="s">
        <v>80</v>
      </c>
      <c r="C7" s="23" t="s">
        <v>38</v>
      </c>
      <c r="D7" s="23" t="s">
        <v>81</v>
      </c>
      <c r="E7" s="24"/>
      <c r="F7" s="25">
        <f t="shared" ref="F7:F12" si="0">ROUND(D7*E7,2)</f>
        <v>0</v>
      </c>
    </row>
    <row r="8" spans="1:6" s="6" customFormat="1">
      <c r="A8" s="21"/>
      <c r="B8" s="22" t="s">
        <v>65</v>
      </c>
      <c r="C8" s="23" t="s">
        <v>3</v>
      </c>
      <c r="D8" s="23" t="s">
        <v>82</v>
      </c>
      <c r="E8" s="24"/>
      <c r="F8" s="25">
        <f t="shared" si="0"/>
        <v>0</v>
      </c>
    </row>
    <row r="9" spans="1:6" s="6" customFormat="1" ht="15.75" customHeight="1">
      <c r="A9" s="21"/>
      <c r="B9" s="22" t="s">
        <v>54</v>
      </c>
      <c r="C9" s="23" t="s">
        <v>3</v>
      </c>
      <c r="D9" s="23" t="s">
        <v>83</v>
      </c>
      <c r="E9" s="24"/>
      <c r="F9" s="25">
        <f t="shared" si="0"/>
        <v>0</v>
      </c>
    </row>
    <row r="10" spans="1:6" s="6" customFormat="1" ht="15.75" customHeight="1">
      <c r="A10" s="21"/>
      <c r="B10" s="22" t="s">
        <v>84</v>
      </c>
      <c r="C10" s="23" t="s">
        <v>4</v>
      </c>
      <c r="D10" s="23" t="s">
        <v>19</v>
      </c>
      <c r="E10" s="24"/>
      <c r="F10" s="25">
        <f t="shared" si="0"/>
        <v>0</v>
      </c>
    </row>
    <row r="11" spans="1:6" s="6" customFormat="1" ht="15.75" customHeight="1">
      <c r="A11" s="21"/>
      <c r="B11" s="22" t="s">
        <v>85</v>
      </c>
      <c r="C11" s="23" t="s">
        <v>4</v>
      </c>
      <c r="D11" s="23" t="s">
        <v>7</v>
      </c>
      <c r="E11" s="24"/>
      <c r="F11" s="25">
        <f t="shared" si="0"/>
        <v>0</v>
      </c>
    </row>
    <row r="12" spans="1:6" s="6" customFormat="1" ht="15.75" customHeight="1">
      <c r="A12" s="21"/>
      <c r="B12" s="22" t="s">
        <v>86</v>
      </c>
      <c r="C12" s="23" t="s">
        <v>4</v>
      </c>
      <c r="D12" s="23" t="s">
        <v>7</v>
      </c>
      <c r="E12" s="24"/>
      <c r="F12" s="25">
        <f t="shared" si="0"/>
        <v>0</v>
      </c>
    </row>
  </sheetData>
  <pageMargins left="0.47244094488188981" right="0.39370078740157483" top="0.94488188976377963" bottom="0.47244094488188981" header="0.70866141732283472" footer="0.27559055118110237"/>
  <pageSetup paperSize="9" orientation="landscape" r:id="rId1"/>
  <headerFooter>
    <oddHeader>&amp;L&amp;"-,Bold Italic"&amp;8&amp;UPLATEA KONZALTING d.o.o. za projektiranje i nadzor</oddHeader>
    <oddFooter>&amp;C&amp;8- &amp;P -&amp;R&amp;"-,Italic"&amp;8Regulacija prometa na području Grada Solina
Troškovnik radova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F15"/>
  <sheetViews>
    <sheetView showGridLines="0" view="pageBreakPreview" zoomScaleNormal="100" zoomScaleSheetLayoutView="100" workbookViewId="0">
      <pane ySplit="1" topLeftCell="A2" activePane="bottomLeft" state="frozen"/>
      <selection activeCell="B21" sqref="B21"/>
      <selection pane="bottomLeft" activeCell="E7" sqref="E7:E16"/>
    </sheetView>
  </sheetViews>
  <sheetFormatPr defaultColWidth="67.85546875" defaultRowHeight="15"/>
  <cols>
    <col min="1" max="1" width="8.7109375" customWidth="1"/>
    <col min="2" max="2" width="68.42578125" customWidth="1"/>
    <col min="3" max="3" width="9.5703125" customWidth="1"/>
    <col min="4" max="4" width="10.7109375" customWidth="1"/>
    <col min="5" max="5" width="10.7109375" style="43" customWidth="1"/>
    <col min="6" max="6" width="20.7109375" customWidth="1"/>
  </cols>
  <sheetData>
    <row r="1" spans="1:6" ht="26.25" thickBot="1">
      <c r="A1" s="5" t="s">
        <v>5</v>
      </c>
      <c r="B1" s="4" t="s">
        <v>0</v>
      </c>
      <c r="C1" s="3" t="s">
        <v>6</v>
      </c>
      <c r="D1" s="4" t="s">
        <v>1</v>
      </c>
      <c r="E1" s="2" t="s">
        <v>2</v>
      </c>
      <c r="F1" s="1" t="s">
        <v>39</v>
      </c>
    </row>
    <row r="2" spans="1:6" ht="15.75">
      <c r="A2" s="15"/>
      <c r="B2" s="16" t="s">
        <v>18</v>
      </c>
      <c r="C2" s="17"/>
      <c r="D2" s="18"/>
      <c r="E2" s="19"/>
      <c r="F2" s="20"/>
    </row>
    <row r="3" spans="1:6" ht="33.75" customHeight="1">
      <c r="A3" s="45" t="s">
        <v>34</v>
      </c>
      <c r="B3" s="44" t="s">
        <v>90</v>
      </c>
      <c r="C3" s="45"/>
      <c r="D3" s="46"/>
      <c r="E3" s="47"/>
      <c r="F3" s="48">
        <f>F4+F5</f>
        <v>0</v>
      </c>
    </row>
    <row r="4" spans="1:6" ht="24.75" customHeight="1">
      <c r="A4" s="49" t="s">
        <v>29</v>
      </c>
      <c r="B4" s="51" t="s">
        <v>14</v>
      </c>
      <c r="C4" s="11"/>
      <c r="D4" s="12"/>
      <c r="E4" s="13"/>
      <c r="F4" s="14">
        <v>0</v>
      </c>
    </row>
    <row r="5" spans="1:6">
      <c r="A5" s="9" t="s">
        <v>30</v>
      </c>
      <c r="B5" s="10" t="s">
        <v>51</v>
      </c>
      <c r="C5" s="11"/>
      <c r="D5" s="12"/>
      <c r="E5" s="13"/>
      <c r="F5" s="14">
        <f>SUM(F7:F15)</f>
        <v>0</v>
      </c>
    </row>
    <row r="6" spans="1:6" ht="87.75" customHeight="1">
      <c r="A6" s="21" t="s">
        <v>28</v>
      </c>
      <c r="B6" s="22" t="s">
        <v>52</v>
      </c>
      <c r="C6" s="23"/>
      <c r="D6" s="53"/>
      <c r="E6" s="24"/>
      <c r="F6" s="25"/>
    </row>
    <row r="7" spans="1:6" s="6" customFormat="1">
      <c r="A7" s="21"/>
      <c r="B7" s="22" t="s">
        <v>91</v>
      </c>
      <c r="C7" s="23" t="s">
        <v>38</v>
      </c>
      <c r="D7" s="23" t="s">
        <v>99</v>
      </c>
      <c r="E7" s="24"/>
      <c r="F7" s="25">
        <f t="shared" ref="F7:F10" si="0">ROUND(D7*E7,2)</f>
        <v>0</v>
      </c>
    </row>
    <row r="8" spans="1:6" s="6" customFormat="1">
      <c r="A8" s="21"/>
      <c r="B8" s="22" t="s">
        <v>65</v>
      </c>
      <c r="C8" s="23" t="s">
        <v>3</v>
      </c>
      <c r="D8" s="23" t="s">
        <v>93</v>
      </c>
      <c r="E8" s="24"/>
      <c r="F8" s="25">
        <f t="shared" si="0"/>
        <v>0</v>
      </c>
    </row>
    <row r="9" spans="1:6" s="6" customFormat="1">
      <c r="A9" s="21"/>
      <c r="B9" s="22" t="s">
        <v>54</v>
      </c>
      <c r="C9" s="23" t="s">
        <v>3</v>
      </c>
      <c r="D9" s="23" t="s">
        <v>92</v>
      </c>
      <c r="E9" s="24"/>
      <c r="F9" s="25">
        <f t="shared" si="0"/>
        <v>0</v>
      </c>
    </row>
    <row r="10" spans="1:6" s="6" customFormat="1" ht="15.75" customHeight="1">
      <c r="A10" s="21"/>
      <c r="B10" s="22" t="s">
        <v>94</v>
      </c>
      <c r="C10" s="23" t="s">
        <v>4</v>
      </c>
      <c r="D10" s="23" t="s">
        <v>47</v>
      </c>
      <c r="E10" s="24"/>
      <c r="F10" s="25">
        <f t="shared" si="0"/>
        <v>0</v>
      </c>
    </row>
    <row r="11" spans="1:6" ht="92.25" customHeight="1">
      <c r="A11" s="21" t="s">
        <v>41</v>
      </c>
      <c r="B11" s="22" t="s">
        <v>57</v>
      </c>
      <c r="C11" s="23"/>
      <c r="D11" s="23"/>
      <c r="E11" s="24"/>
      <c r="F11" s="25"/>
    </row>
    <row r="12" spans="1:6" s="6" customFormat="1">
      <c r="A12" s="21"/>
      <c r="B12" s="22" t="s">
        <v>95</v>
      </c>
      <c r="C12" s="23" t="s">
        <v>4</v>
      </c>
      <c r="D12" s="23" t="s">
        <v>9</v>
      </c>
      <c r="E12" s="24"/>
      <c r="F12" s="25">
        <f>ROUND(D12*E12,2)</f>
        <v>0</v>
      </c>
    </row>
    <row r="13" spans="1:6">
      <c r="A13" s="9" t="s">
        <v>31</v>
      </c>
      <c r="B13" s="10" t="s">
        <v>11</v>
      </c>
      <c r="C13" s="11"/>
      <c r="D13" s="12"/>
      <c r="E13" s="13"/>
      <c r="F13" s="14">
        <f>F15</f>
        <v>0</v>
      </c>
    </row>
    <row r="14" spans="1:6" ht="76.5" customHeight="1">
      <c r="A14" s="21" t="s">
        <v>27</v>
      </c>
      <c r="B14" s="22" t="s">
        <v>12</v>
      </c>
      <c r="C14" s="23"/>
      <c r="D14" s="23"/>
      <c r="E14" s="24"/>
      <c r="F14" s="25"/>
    </row>
    <row r="15" spans="1:6">
      <c r="B15" s="60" t="s">
        <v>69</v>
      </c>
      <c r="C15" t="s">
        <v>4</v>
      </c>
      <c r="D15">
        <v>1</v>
      </c>
      <c r="F15" s="25">
        <f>D15*E15</f>
        <v>0</v>
      </c>
    </row>
  </sheetData>
  <pageMargins left="0.47244094488188981" right="0.39370078740157483" top="0.94488188976377963" bottom="0.47244094488188981" header="0.70866141732283472" footer="0.27559055118110237"/>
  <pageSetup paperSize="9" orientation="landscape" r:id="rId1"/>
  <headerFooter>
    <oddHeader>&amp;L&amp;"-,Bold Italic"&amp;8&amp;UPLATEA KONZALTING d.o.o. za projektiranje i nadzor</oddHeader>
    <oddFooter>&amp;C&amp;8- &amp;P -&amp;R&amp;"-,Italic"&amp;8Regulacija prometa na području Grada Solina
Troškovnik radova</oddFooter>
  </headerFooter>
  <rowBreaks count="1" manualBreakCount="1">
    <brk id="12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F13"/>
  <sheetViews>
    <sheetView showGridLines="0" view="pageBreakPreview" zoomScaleNormal="100" zoomScaleSheetLayoutView="100" workbookViewId="0">
      <pane ySplit="1" topLeftCell="A2" activePane="bottomLeft" state="frozen"/>
      <selection activeCell="B21" sqref="B21"/>
      <selection pane="bottomLeft" activeCell="F7" sqref="F7"/>
    </sheetView>
  </sheetViews>
  <sheetFormatPr defaultColWidth="67.85546875" defaultRowHeight="15"/>
  <cols>
    <col min="1" max="1" width="8.7109375" customWidth="1"/>
    <col min="2" max="2" width="68.42578125" customWidth="1"/>
    <col min="3" max="3" width="9.5703125" customWidth="1"/>
    <col min="4" max="4" width="10.7109375" customWidth="1"/>
    <col min="5" max="5" width="10.7109375" style="43" customWidth="1"/>
    <col min="6" max="6" width="20.7109375" customWidth="1"/>
  </cols>
  <sheetData>
    <row r="1" spans="1:6" ht="26.25" thickBot="1">
      <c r="A1" s="5" t="s">
        <v>5</v>
      </c>
      <c r="B1" s="4" t="s">
        <v>0</v>
      </c>
      <c r="C1" s="3" t="s">
        <v>6</v>
      </c>
      <c r="D1" s="4" t="s">
        <v>1</v>
      </c>
      <c r="E1" s="2" t="s">
        <v>2</v>
      </c>
      <c r="F1" s="1" t="s">
        <v>39</v>
      </c>
    </row>
    <row r="2" spans="1:6" ht="15.75">
      <c r="A2" s="15"/>
      <c r="B2" s="16" t="s">
        <v>18</v>
      </c>
      <c r="C2" s="17"/>
      <c r="D2" s="18"/>
      <c r="E2" s="19"/>
      <c r="F2" s="20"/>
    </row>
    <row r="3" spans="1:6" ht="24.75" customHeight="1">
      <c r="A3" s="45" t="s">
        <v>35</v>
      </c>
      <c r="B3" s="44" t="s">
        <v>96</v>
      </c>
      <c r="C3" s="45"/>
      <c r="D3" s="46"/>
      <c r="E3" s="47"/>
      <c r="F3" s="48">
        <f>F5</f>
        <v>0</v>
      </c>
    </row>
    <row r="4" spans="1:6">
      <c r="A4" s="9" t="s">
        <v>29</v>
      </c>
      <c r="B4" s="10" t="s">
        <v>14</v>
      </c>
      <c r="C4" s="11"/>
      <c r="D4" s="12"/>
      <c r="E4" s="13"/>
      <c r="F4" s="14">
        <v>0</v>
      </c>
    </row>
    <row r="5" spans="1:6">
      <c r="A5" s="9" t="s">
        <v>30</v>
      </c>
      <c r="B5" s="10" t="s">
        <v>51</v>
      </c>
      <c r="C5" s="11"/>
      <c r="D5" s="12"/>
      <c r="E5" s="13"/>
      <c r="F5" s="14">
        <f>SUM(F7:F13)</f>
        <v>0</v>
      </c>
    </row>
    <row r="6" spans="1:6" ht="99" customHeight="1">
      <c r="A6" s="21" t="s">
        <v>28</v>
      </c>
      <c r="B6" s="22" t="s">
        <v>52</v>
      </c>
      <c r="C6" s="23"/>
      <c r="D6" s="53"/>
      <c r="E6" s="24"/>
      <c r="F6" s="25"/>
    </row>
    <row r="7" spans="1:6" s="6" customFormat="1">
      <c r="A7" s="21"/>
      <c r="B7" s="22" t="s">
        <v>80</v>
      </c>
      <c r="C7" s="23" t="s">
        <v>38</v>
      </c>
      <c r="D7" s="23" t="s">
        <v>81</v>
      </c>
      <c r="E7" s="24"/>
      <c r="F7" s="25">
        <f>ROUND(D7*E7,2)</f>
        <v>0</v>
      </c>
    </row>
    <row r="8" spans="1:6" s="6" customFormat="1">
      <c r="A8" s="21"/>
      <c r="B8" s="22" t="s">
        <v>65</v>
      </c>
      <c r="C8" s="23" t="s">
        <v>3</v>
      </c>
      <c r="D8" s="23" t="s">
        <v>97</v>
      </c>
      <c r="E8" s="24"/>
      <c r="F8" s="25">
        <f>ROUND(D8*E8,2)</f>
        <v>0</v>
      </c>
    </row>
    <row r="9" spans="1:6" s="6" customFormat="1" ht="15.75" customHeight="1">
      <c r="A9" s="21"/>
      <c r="B9" s="22" t="s">
        <v>84</v>
      </c>
      <c r="C9" s="23" t="s">
        <v>4</v>
      </c>
      <c r="D9" s="23" t="s">
        <v>21</v>
      </c>
      <c r="E9" s="24"/>
      <c r="F9" s="25">
        <f t="shared" ref="F9:F11" si="0">ROUND(D9*E9,2)</f>
        <v>0</v>
      </c>
    </row>
    <row r="10" spans="1:6" s="6" customFormat="1" ht="15.75" customHeight="1">
      <c r="A10" s="21"/>
      <c r="B10" s="22" t="s">
        <v>85</v>
      </c>
      <c r="C10" s="23" t="s">
        <v>4</v>
      </c>
      <c r="D10" s="23" t="s">
        <v>9</v>
      </c>
      <c r="E10" s="24"/>
      <c r="F10" s="25">
        <f t="shared" si="0"/>
        <v>0</v>
      </c>
    </row>
    <row r="11" spans="1:6" s="6" customFormat="1" ht="15.75" customHeight="1">
      <c r="A11" s="21"/>
      <c r="B11" s="22" t="s">
        <v>86</v>
      </c>
      <c r="C11" s="23" t="s">
        <v>4</v>
      </c>
      <c r="D11" s="23" t="s">
        <v>7</v>
      </c>
      <c r="E11" s="24"/>
      <c r="F11" s="25">
        <f t="shared" si="0"/>
        <v>0</v>
      </c>
    </row>
    <row r="12" spans="1:6" ht="88.5" customHeight="1">
      <c r="A12" s="21" t="s">
        <v>41</v>
      </c>
      <c r="B12" s="22" t="s">
        <v>56</v>
      </c>
      <c r="C12" s="23"/>
      <c r="D12" s="23"/>
      <c r="E12" s="24"/>
      <c r="F12" s="25"/>
    </row>
    <row r="13" spans="1:6" s="6" customFormat="1">
      <c r="A13" s="21"/>
      <c r="B13" s="22" t="s">
        <v>98</v>
      </c>
      <c r="C13" s="23" t="s">
        <v>38</v>
      </c>
      <c r="D13" s="23" t="s">
        <v>128</v>
      </c>
      <c r="E13" s="24"/>
      <c r="F13" s="25">
        <f t="shared" ref="F13" si="1">ROUND(D13*E13,2)</f>
        <v>0</v>
      </c>
    </row>
  </sheetData>
  <pageMargins left="0.47244094488188981" right="0.39370078740157483" top="0.94488188976377963" bottom="0.47244094488188981" header="0.70866141732283472" footer="0.27559055118110237"/>
  <pageSetup paperSize="9" scale="79" orientation="landscape" r:id="rId1"/>
  <headerFooter>
    <oddHeader>&amp;L&amp;"-,Bold Italic"&amp;8&amp;UPLATEA KONZALTING d.o.o. za projektiranje i nadzor</oddHeader>
    <oddFooter>&amp;C&amp;8- &amp;P -&amp;R&amp;"-,Italic"&amp;8Regulacija prometa na području Grada Solina
Troškovnik radova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F13"/>
  <sheetViews>
    <sheetView showGridLines="0" view="pageBreakPreview" zoomScaleNormal="100" zoomScaleSheetLayoutView="100" workbookViewId="0">
      <pane ySplit="1" topLeftCell="A2" activePane="bottomLeft" state="frozen"/>
      <selection activeCell="B21" sqref="B21"/>
      <selection pane="bottomLeft" activeCell="E6" sqref="E6:E12"/>
    </sheetView>
  </sheetViews>
  <sheetFormatPr defaultColWidth="67.85546875" defaultRowHeight="15"/>
  <cols>
    <col min="1" max="1" width="8.7109375" customWidth="1"/>
    <col min="2" max="2" width="68.42578125" customWidth="1"/>
    <col min="3" max="3" width="9.5703125" customWidth="1"/>
    <col min="4" max="4" width="10.7109375" customWidth="1"/>
    <col min="5" max="5" width="10.7109375" style="43" customWidth="1"/>
    <col min="6" max="6" width="20.7109375" customWidth="1"/>
  </cols>
  <sheetData>
    <row r="1" spans="1:6" ht="26.25" thickBot="1">
      <c r="A1" s="5" t="s">
        <v>5</v>
      </c>
      <c r="B1" s="4" t="s">
        <v>0</v>
      </c>
      <c r="C1" s="3" t="s">
        <v>6</v>
      </c>
      <c r="D1" s="4" t="s">
        <v>1</v>
      </c>
      <c r="E1" s="2" t="s">
        <v>2</v>
      </c>
      <c r="F1" s="1" t="s">
        <v>39</v>
      </c>
    </row>
    <row r="2" spans="1:6" ht="15.75">
      <c r="A2" s="15" t="s">
        <v>7</v>
      </c>
      <c r="B2" s="16" t="s">
        <v>18</v>
      </c>
      <c r="C2" s="17"/>
      <c r="D2" s="18"/>
      <c r="E2" s="19"/>
      <c r="F2" s="20"/>
    </row>
    <row r="3" spans="1:6" s="50" customFormat="1" ht="21.75" customHeight="1">
      <c r="A3" s="45" t="s">
        <v>36</v>
      </c>
      <c r="B3" s="44" t="s">
        <v>100</v>
      </c>
      <c r="C3" s="45"/>
      <c r="D3" s="46"/>
      <c r="E3" s="47"/>
      <c r="F3" s="48">
        <f>F4+F7+F10</f>
        <v>0</v>
      </c>
    </row>
    <row r="4" spans="1:6">
      <c r="A4" s="26"/>
      <c r="B4" s="27" t="s">
        <v>14</v>
      </c>
      <c r="C4" s="28"/>
      <c r="D4" s="29"/>
      <c r="E4" s="30"/>
      <c r="F4" s="31">
        <f>SUM(F5:F6)</f>
        <v>0</v>
      </c>
    </row>
    <row r="5" spans="1:6" ht="91.5" customHeight="1">
      <c r="A5" s="21" t="s">
        <v>45</v>
      </c>
      <c r="B5" s="22" t="s">
        <v>57</v>
      </c>
      <c r="C5" s="23"/>
      <c r="D5" s="23"/>
      <c r="E5" s="24"/>
      <c r="F5" s="25"/>
    </row>
    <row r="6" spans="1:6" s="6" customFormat="1">
      <c r="A6" s="21"/>
      <c r="B6" s="22" t="s">
        <v>119</v>
      </c>
      <c r="C6" s="23" t="s">
        <v>4</v>
      </c>
      <c r="D6" s="23" t="s">
        <v>7</v>
      </c>
      <c r="E6" s="24"/>
      <c r="F6" s="25">
        <f>ROUND(D6*E6,2)</f>
        <v>0</v>
      </c>
    </row>
    <row r="7" spans="1:6">
      <c r="A7" s="9" t="s">
        <v>10</v>
      </c>
      <c r="B7" s="10" t="s">
        <v>15</v>
      </c>
      <c r="C7" s="11"/>
      <c r="D7" s="12"/>
      <c r="E7" s="13"/>
      <c r="F7" s="14">
        <f>F9</f>
        <v>0</v>
      </c>
    </row>
    <row r="8" spans="1:6" ht="96">
      <c r="A8" s="21" t="s">
        <v>16</v>
      </c>
      <c r="B8" s="22" t="s">
        <v>17</v>
      </c>
      <c r="C8" s="23"/>
      <c r="D8" s="23"/>
      <c r="E8" s="24"/>
      <c r="F8" s="25"/>
    </row>
    <row r="9" spans="1:6" s="6" customFormat="1">
      <c r="A9" s="21"/>
      <c r="B9" s="22" t="s">
        <v>120</v>
      </c>
      <c r="C9" s="23" t="s">
        <v>38</v>
      </c>
      <c r="D9" s="23" t="s">
        <v>99</v>
      </c>
      <c r="E9" s="24"/>
      <c r="F9" s="25">
        <f t="shared" ref="F9" si="0">ROUND(D9*E9,2)</f>
        <v>0</v>
      </c>
    </row>
    <row r="10" spans="1:6">
      <c r="A10" s="9" t="s">
        <v>31</v>
      </c>
      <c r="B10" s="10" t="s">
        <v>11</v>
      </c>
      <c r="C10" s="11"/>
      <c r="D10" s="12"/>
      <c r="E10" s="13"/>
      <c r="F10" s="14">
        <f>F12</f>
        <v>0</v>
      </c>
    </row>
    <row r="11" spans="1:6" ht="88.5" customHeight="1">
      <c r="A11" s="21" t="s">
        <v>118</v>
      </c>
      <c r="B11" s="22" t="s">
        <v>56</v>
      </c>
      <c r="C11" s="23"/>
      <c r="D11" s="23"/>
      <c r="E11" s="24"/>
      <c r="F11" s="25"/>
    </row>
    <row r="12" spans="1:6" s="6" customFormat="1">
      <c r="A12" s="21"/>
      <c r="B12" s="22" t="s">
        <v>117</v>
      </c>
      <c r="C12" s="23" t="s">
        <v>38</v>
      </c>
      <c r="D12" s="23" t="s">
        <v>129</v>
      </c>
      <c r="E12" s="24"/>
      <c r="F12" s="25">
        <f t="shared" ref="F12" si="1">ROUND(D12*E12,2)</f>
        <v>0</v>
      </c>
    </row>
    <row r="13" spans="1:6">
      <c r="D13" s="43"/>
    </row>
  </sheetData>
  <pageMargins left="0.47244094488188981" right="0.39370078740157483" top="0.94488188976377963" bottom="0.47244094488188981" header="0.70866141732283472" footer="0.27559055118110237"/>
  <pageSetup paperSize="9" orientation="landscape" r:id="rId1"/>
  <headerFooter>
    <oddHeader>&amp;L&amp;"-,Bold Italic"&amp;8&amp;UPLATEA KONZALTING d.o.o. za projektiranje i nadzor</oddHeader>
    <oddFooter>&amp;C&amp;8- &amp;P -&amp;R&amp;"-,Italic"&amp;8Regulacija prometa na području Grada Solina
Troškovnik radova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19</vt:i4>
      </vt:variant>
    </vt:vector>
  </HeadingPairs>
  <TitlesOfParts>
    <vt:vector size="30" baseType="lpstr">
      <vt:lpstr>Opće napomene</vt:lpstr>
      <vt:lpstr>1.Put mira</vt:lpstr>
      <vt:lpstr>2.Krešimirova</vt:lpstr>
      <vt:lpstr>3. Grada Vukovara</vt:lpstr>
      <vt:lpstr>4. Hektorovićeva</vt:lpstr>
      <vt:lpstr>5.Gašpini</vt:lpstr>
      <vt:lpstr>6.Sv.Nikole i Dudini</vt:lpstr>
      <vt:lpstr>7. Hrvat.branitelja</vt:lpstr>
      <vt:lpstr>8.Mravince</vt:lpstr>
      <vt:lpstr>9. Zvonimirova i Posl.centar</vt:lpstr>
      <vt:lpstr>rekapitulacija</vt:lpstr>
      <vt:lpstr>'1.Put mira'!Print_Area</vt:lpstr>
      <vt:lpstr>'2.Krešimirova'!Print_Area</vt:lpstr>
      <vt:lpstr>'3. Grada Vukovara'!Print_Area</vt:lpstr>
      <vt:lpstr>'4. Hektorovićeva'!Print_Area</vt:lpstr>
      <vt:lpstr>'5.Gašpini'!Print_Area</vt:lpstr>
      <vt:lpstr>'6.Sv.Nikole i Dudini'!Print_Area</vt:lpstr>
      <vt:lpstr>'7. Hrvat.branitelja'!Print_Area</vt:lpstr>
      <vt:lpstr>'8.Mravince'!Print_Area</vt:lpstr>
      <vt:lpstr>'9. Zvonimirova i Posl.centar'!Print_Area</vt:lpstr>
      <vt:lpstr>'Opće napomene'!Print_Area</vt:lpstr>
      <vt:lpstr>'1.Put mira'!Print_Titles</vt:lpstr>
      <vt:lpstr>'2.Krešimirova'!Print_Titles</vt:lpstr>
      <vt:lpstr>'3. Grada Vukovara'!Print_Titles</vt:lpstr>
      <vt:lpstr>'4. Hektorovićeva'!Print_Titles</vt:lpstr>
      <vt:lpstr>'5.Gašpini'!Print_Titles</vt:lpstr>
      <vt:lpstr>'6.Sv.Nikole i Dudini'!Print_Titles</vt:lpstr>
      <vt:lpstr>'7. Hrvat.branitelja'!Print_Titles</vt:lpstr>
      <vt:lpstr>'8.Mravince'!Print_Titles</vt:lpstr>
      <vt:lpstr>'9. Zvonimirova i Posl.centar'!Print_Titles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</dc:creator>
  <cp:lastModifiedBy>Office Three</cp:lastModifiedBy>
  <cp:lastPrinted>2025-09-15T08:02:07Z</cp:lastPrinted>
  <dcterms:created xsi:type="dcterms:W3CDTF">2016-02-21T16:51:27Z</dcterms:created>
  <dcterms:modified xsi:type="dcterms:W3CDTF">2025-09-18T08:08:42Z</dcterms:modified>
</cp:coreProperties>
</file>